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filterPrivacy="1" codeName="ThisWorkbook"/>
  <xr:revisionPtr revIDLastSave="0" documentId="13_ncr:1_{E2B5FE24-08CA-4B1B-A296-AF133C3EEF03}" xr6:coauthVersionLast="36" xr6:coauthVersionMax="43" xr10:uidLastSave="{00000000-0000-0000-0000-000000000000}"/>
  <bookViews>
    <workbookView xWindow="810" yWindow="-120" windowWidth="28860" windowHeight="14415" xr2:uid="{00000000-000D-0000-FFFF-FFFF00000000}"/>
  </bookViews>
  <sheets>
    <sheet name="課程表" sheetId="2" r:id="rId1"/>
    <sheet name="課程清單" sheetId="1" r:id="rId2"/>
  </sheets>
  <definedNames>
    <definedName name="_xlnm._FilterDatabase" localSheetId="0" hidden="1">課程表!$B$3:$I$56</definedName>
    <definedName name="_xlnm.Print_Titles" localSheetId="1">課程清單!$2:$2</definedName>
    <definedName name="_xlnm.Print_Titles" localSheetId="0">課程表!$3:$3</definedName>
    <definedName name="分鐘文字">課程表!$H$2</definedName>
    <definedName name="分鐘間隔">--LEFT(分鐘文字,2)</definedName>
    <definedName name="排程開始時間">課程表!$G$2</definedName>
    <definedName name="時間">課程表[時間]</definedName>
    <definedName name="最後一列">MAX(MATCH(9.99E+307,課程表!$B:$B),MATCH(REPT("張",255),課程表!$B:$B))</definedName>
    <definedName name="標題1">課程表[[#Headers],[時間]]</definedName>
    <definedName name="欄標題2">課程清單[[#Headers],[課程]]</definedName>
    <definedName name="欄標題區域..H2.1">課程表!$G$1</definedName>
    <definedName name="此列">課程表!$C1:$I1</definedName>
    <definedName name="此星期">CHOOSE(WEEKDAY(TODAY()),"星期日","星期一","星期二","星期三","星期四","星期五","星期六")</definedName>
    <definedName name="此欄">課程表!A$4:INDEX(課程表!A:A,最後一列,1)</definedName>
    <definedName name="目前時間">TIME(HOUR(NOW()),MINUTE(NOW()),SECOND(NOW()))</definedName>
    <definedName name="課程_結束時間">0.999305555555556</definedName>
    <definedName name="遞增">TIME(0,分鐘間隔,0)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B6" i="2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4" i="2" l="1"/>
  <c r="H10" i="1" l="1"/>
  <c r="H9" i="1" l="1"/>
  <c r="H3" i="1" l="1"/>
  <c r="H4" i="1"/>
  <c r="H5" i="1"/>
  <c r="H6" i="1"/>
  <c r="H7" i="1"/>
  <c r="H8" i="1"/>
  <c r="I4" i="2" l="1"/>
  <c r="G4" i="2"/>
  <c r="E4" i="2"/>
  <c r="C4" i="2"/>
  <c r="H4" i="2"/>
  <c r="F4" i="2"/>
  <c r="D4" i="2"/>
  <c r="B5" i="2"/>
</calcChain>
</file>

<file path=xl/sharedStrings.xml><?xml version="1.0" encoding="utf-8"?>
<sst xmlns="http://schemas.openxmlformats.org/spreadsheetml/2006/main" count="54" uniqueCount="31">
  <si>
    <t>課程表</t>
  </si>
  <si>
    <t>時間</t>
  </si>
  <si>
    <t>星期日</t>
  </si>
  <si>
    <t>星期一</t>
  </si>
  <si>
    <t>星期二</t>
  </si>
  <si>
    <t>星期三</t>
  </si>
  <si>
    <t>課程開始時間</t>
  </si>
  <si>
    <t>星期四</t>
  </si>
  <si>
    <t>時間間隔</t>
  </si>
  <si>
    <t>15 分鐘</t>
  </si>
  <si>
    <t>星期五</t>
  </si>
  <si>
    <t>課程清單</t>
  </si>
  <si>
    <t>星期六</t>
  </si>
  <si>
    <t>課程</t>
  </si>
  <si>
    <t>技術寫作</t>
  </si>
  <si>
    <t>演講</t>
  </si>
  <si>
    <t>體適能</t>
  </si>
  <si>
    <t>代數</t>
  </si>
  <si>
    <t>識別碼</t>
  </si>
  <si>
    <t>WR-121</t>
  </si>
  <si>
    <t>SP-111</t>
  </si>
  <si>
    <t>HPE-295</t>
  </si>
  <si>
    <t>MTH-113</t>
  </si>
  <si>
    <t>星期幾</t>
  </si>
  <si>
    <t>地點</t>
  </si>
  <si>
    <t>A 大樓</t>
  </si>
  <si>
    <t>B 大樓</t>
  </si>
  <si>
    <t>C 大樓</t>
  </si>
  <si>
    <t>開始時間</t>
  </si>
  <si>
    <t>結束時間</t>
  </si>
  <si>
    <t>特殊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</si>
</sst>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h:mm;@"/>
  </numFmts>
  <fonts count="22">
    <font>
      <sz val="11"/>
      <color theme="1" tint="0.34998626667073579"/>
      <name val="Microsoft JhengHei UI"/>
      <family val="2"/>
      <charset val="136"/>
    </font>
    <font>
      <sz val="9"/>
      <name val="Arial"/>
      <family val="3"/>
      <charset val="136"/>
      <scheme val="minor"/>
    </font>
    <font>
      <b/>
      <sz val="26"/>
      <color theme="0"/>
      <name val="Microsoft JhengHei UI"/>
      <family val="2"/>
      <charset val="136"/>
    </font>
    <font>
      <b/>
      <sz val="11"/>
      <color theme="0"/>
      <name val="Microsoft JhengHei UI"/>
      <family val="2"/>
      <charset val="136"/>
    </font>
    <font>
      <b/>
      <sz val="12"/>
      <color theme="5" tint="0.79976805932798245"/>
      <name val="Microsoft JhengHei UI"/>
      <family val="2"/>
      <charset val="136"/>
    </font>
    <font>
      <sz val="11"/>
      <color theme="1" tint="0.34998626667073579"/>
      <name val="Microsoft JhengHei UI"/>
      <family val="2"/>
      <charset val="136"/>
    </font>
    <font>
      <sz val="14"/>
      <color theme="5" tint="0.79998168889431442"/>
      <name val="Microsoft JhengHei UI"/>
      <family val="2"/>
      <charset val="136"/>
    </font>
    <font>
      <sz val="12"/>
      <color rgb="FF9C5700"/>
      <name val="Microsoft JhengHei UI"/>
      <family val="2"/>
      <charset val="136"/>
    </font>
    <font>
      <sz val="12"/>
      <color rgb="FF006100"/>
      <name val="Microsoft JhengHei UI"/>
      <family val="2"/>
      <charset val="136"/>
    </font>
    <font>
      <b/>
      <u/>
      <sz val="11"/>
      <color theme="5" tint="0.79995117038483843"/>
      <name val="Microsoft JhengHei UI"/>
      <family val="2"/>
      <charset val="136"/>
    </font>
    <font>
      <b/>
      <sz val="12"/>
      <color rgb="FFFA7D00"/>
      <name val="Microsoft JhengHei UI"/>
      <family val="2"/>
      <charset val="136"/>
    </font>
    <font>
      <sz val="12"/>
      <color rgb="FFFA7D00"/>
      <name val="Microsoft JhengHei UI"/>
      <family val="2"/>
      <charset val="136"/>
    </font>
    <font>
      <b/>
      <sz val="12"/>
      <color theme="5" tint="0.79973754081850645"/>
      <name val="Microsoft JhengHei UI"/>
      <family val="2"/>
      <charset val="136"/>
    </font>
    <font>
      <i/>
      <sz val="12"/>
      <color rgb="FF7F7F7F"/>
      <name val="Microsoft JhengHei UI"/>
      <family val="2"/>
      <charset val="136"/>
    </font>
    <font>
      <sz val="12"/>
      <color rgb="FF3F3F76"/>
      <name val="Microsoft JhengHei UI"/>
      <family val="2"/>
      <charset val="136"/>
    </font>
    <font>
      <b/>
      <sz val="12"/>
      <color theme="0"/>
      <name val="Microsoft JhengHei UI"/>
      <family val="2"/>
      <charset val="136"/>
    </font>
    <font>
      <sz val="12"/>
      <color rgb="FFFF0000"/>
      <name val="Microsoft JhengHei UI"/>
      <family val="2"/>
      <charset val="136"/>
    </font>
    <font>
      <b/>
      <sz val="12"/>
      <color theme="1"/>
      <name val="Microsoft JhengHei UI"/>
      <family val="2"/>
      <charset val="136"/>
    </font>
    <font>
      <sz val="18"/>
      <color theme="3"/>
      <name val="Microsoft JhengHei UI"/>
      <family val="2"/>
      <charset val="136"/>
    </font>
    <font>
      <sz val="14"/>
      <color theme="5" tint="0.79995117038483843"/>
      <name val="Microsoft JhengHei UI"/>
      <family val="2"/>
      <charset val="136"/>
    </font>
    <font>
      <sz val="12"/>
      <color theme="1"/>
      <name val="Microsoft JhengHei UI"/>
      <family val="2"/>
      <charset val="136"/>
    </font>
    <font>
      <sz val="12"/>
      <color theme="0"/>
      <name val="Microsoft JhengHei UI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2" borderId="1" applyNumberFormat="0" applyProtection="0">
      <alignment horizontal="left" vertical="center" indent="1"/>
    </xf>
    <xf numFmtId="0" fontId="3" fillId="2" borderId="0" applyNumberFormat="0" applyBorder="0" applyProtection="0">
      <alignment horizontal="center" vertical="center"/>
    </xf>
    <xf numFmtId="0" fontId="3" fillId="2" borderId="2" applyProtection="0">
      <alignment horizontal="center"/>
    </xf>
    <xf numFmtId="20" fontId="19" fillId="2" borderId="2" applyAlignment="0" applyProtection="0"/>
    <xf numFmtId="168" fontId="5" fillId="0" borderId="0">
      <alignment horizontal="center" vertical="center"/>
    </xf>
    <xf numFmtId="0" fontId="5" fillId="0" borderId="0">
      <alignment horizontal="center" vertical="center" wrapText="1"/>
    </xf>
    <xf numFmtId="0" fontId="12" fillId="2" borderId="2" applyNumberFormat="0" applyProtection="0">
      <alignment horizontal="right" vertical="center" indent="1"/>
    </xf>
    <xf numFmtId="0" fontId="9" fillId="0" borderId="0" applyNumberFormat="0" applyFill="0" applyBorder="0" applyAlignment="0" applyProtection="0"/>
    <xf numFmtId="167" fontId="5" fillId="0" borderId="0" applyFill="0" applyBorder="0" applyAlignment="0" applyProtection="0">
      <alignment vertical="center"/>
    </xf>
    <xf numFmtId="165" fontId="5" fillId="0" borderId="0" applyFill="0" applyBorder="0" applyAlignment="0" applyProtection="0">
      <alignment vertical="center"/>
    </xf>
    <xf numFmtId="166" fontId="5" fillId="0" borderId="0" applyFill="0" applyBorder="0" applyAlignment="0" applyProtection="0">
      <alignment vertical="center"/>
    </xf>
    <xf numFmtId="164" fontId="5" fillId="0" borderId="0" applyFill="0" applyBorder="0" applyAlignment="0" applyProtection="0">
      <alignment vertical="center"/>
    </xf>
    <xf numFmtId="9" fontId="5" fillId="0" borderId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8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3" fillId="2" borderId="2" xfId="3" applyFont="1">
      <alignment horizontal="center"/>
    </xf>
    <xf numFmtId="0" fontId="5" fillId="0" borderId="0" xfId="0" applyFont="1" applyAlignment="1">
      <alignment horizontal="left" vertical="center"/>
    </xf>
    <xf numFmtId="20" fontId="6" fillId="2" borderId="2" xfId="4" applyFont="1" applyAlignment="1" applyProtection="1">
      <alignment horizontal="center" vertical="top"/>
      <protection locked="0"/>
    </xf>
    <xf numFmtId="0" fontId="3" fillId="2" borderId="0" xfId="2" applyNumberFormat="1" applyFont="1">
      <alignment horizontal="center" vertical="center"/>
    </xf>
    <xf numFmtId="0" fontId="3" fillId="2" borderId="2" xfId="2" applyFont="1" applyBorder="1">
      <alignment horizontal="center" vertical="center"/>
    </xf>
    <xf numFmtId="168" fontId="5" fillId="0" borderId="0" xfId="5" applyNumberFormat="1" applyFont="1">
      <alignment horizontal="center" vertical="center"/>
    </xf>
    <xf numFmtId="0" fontId="5" fillId="0" borderId="0" xfId="6" applyFont="1">
      <alignment horizontal="center" vertical="center" wrapText="1"/>
    </xf>
    <xf numFmtId="168" fontId="5" fillId="0" borderId="0" xfId="5" applyFont="1">
      <alignment horizontal="center" vertical="center"/>
    </xf>
    <xf numFmtId="0" fontId="5" fillId="0" borderId="0" xfId="0" applyFont="1"/>
    <xf numFmtId="0" fontId="3" fillId="2" borderId="2" xfId="3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1" applyFont="1" applyBorder="1" applyAlignment="1">
      <alignment horizontal="left" vertical="center" indent="1"/>
    </xf>
    <xf numFmtId="0" fontId="4" fillId="2" borderId="3" xfId="7" applyFont="1" applyBorder="1" applyAlignment="1">
      <alignment horizontal="right" vertical="center" indent="2"/>
    </xf>
    <xf numFmtId="0" fontId="4" fillId="2" borderId="2" xfId="7" applyFont="1">
      <alignment horizontal="right" vertical="center" indent="1"/>
    </xf>
  </cellXfs>
  <cellStyles count="49">
    <cellStyle name="20% - 着色 1" xfId="26" builtinId="30" customBuiltin="1"/>
    <cellStyle name="20% - 着色 2" xfId="30" builtinId="34" customBuiltin="1"/>
    <cellStyle name="20% - 着色 3" xfId="34" builtinId="38" customBuiltin="1"/>
    <cellStyle name="20% - 着色 4" xfId="38" builtinId="42" customBuiltin="1"/>
    <cellStyle name="20% - 着色 5" xfId="42" builtinId="46" customBuiltin="1"/>
    <cellStyle name="20% - 着色 6" xfId="46" builtinId="50" customBuiltin="1"/>
    <cellStyle name="40% - 着色 1" xfId="27" builtinId="31" customBuiltin="1"/>
    <cellStyle name="40% - 着色 2" xfId="31" builtinId="35" customBuiltin="1"/>
    <cellStyle name="40% - 着色 3" xfId="35" builtinId="39" customBuiltin="1"/>
    <cellStyle name="40% - 着色 4" xfId="39" builtinId="43" customBuiltin="1"/>
    <cellStyle name="40% - 着色 5" xfId="43" builtinId="47" customBuiltin="1"/>
    <cellStyle name="40% - 着色 6" xfId="47" builtinId="51" customBuiltin="1"/>
    <cellStyle name="60% - 着色 1" xfId="28" builtinId="32" customBuiltin="1"/>
    <cellStyle name="60% - 着色 2" xfId="32" builtinId="36" customBuiltin="1"/>
    <cellStyle name="60% - 着色 3" xfId="36" builtinId="40" customBuiltin="1"/>
    <cellStyle name="60% - 着色 4" xfId="40" builtinId="44" customBuiltin="1"/>
    <cellStyle name="60% - 着色 5" xfId="44" builtinId="48" customBuiltin="1"/>
    <cellStyle name="60% - 着色 6" xfId="48" builtinId="52" customBuiltin="1"/>
    <cellStyle name="千位分隔" xfId="9" builtinId="3" customBuiltin="1"/>
    <cellStyle name="千位分隔[0]" xfId="10" builtinId="6" customBuiltin="1"/>
    <cellStyle name="好" xfId="15" builtinId="26" customBuiltin="1"/>
    <cellStyle name="已访问的超链接" xfId="8" builtinId="9" customBuiltin="1"/>
    <cellStyle name="常规" xfId="0" builtinId="0" customBuiltin="1"/>
    <cellStyle name="時間" xfId="5" xr:uid="{00000000-0005-0000-0000-000008000000}"/>
    <cellStyle name="标题" xfId="14" builtinId="15" customBuiltin="1"/>
    <cellStyle name="标题 1" xfId="1" builtinId="16" customBuiltin="1"/>
    <cellStyle name="标题 2" xfId="3" builtinId="17" customBuiltin="1"/>
    <cellStyle name="标题 3" xfId="4" builtinId="18" customBuiltin="1"/>
    <cellStyle name="标题 4" xfId="2" builtinId="19" customBuiltin="1"/>
    <cellStyle name="检查单元格" xfId="20" builtinId="23" customBuiltin="1"/>
    <cellStyle name="汇总" xfId="24" builtinId="25" customBuiltin="1"/>
    <cellStyle name="注释" xfId="22" builtinId="10" customBuiltin="1"/>
    <cellStyle name="百分比" xfId="13" builtinId="5" customBuiltin="1"/>
    <cellStyle name="着色 1" xfId="25" builtinId="29" customBuiltin="1"/>
    <cellStyle name="着色 2" xfId="29" builtinId="33" customBuiltin="1"/>
    <cellStyle name="着色 3" xfId="33" builtinId="37" customBuiltin="1"/>
    <cellStyle name="着色 4" xfId="37" builtinId="41" customBuiltin="1"/>
    <cellStyle name="着色 5" xfId="41" builtinId="45" customBuiltin="1"/>
    <cellStyle name="着色 6" xfId="45" builtinId="49" customBuiltin="1"/>
    <cellStyle name="表格_詳細資料" xfId="6" xr:uid="{00000000-0005-0000-0000-000007000000}"/>
    <cellStyle name="解释性文本" xfId="23" builtinId="53" customBuiltin="1"/>
    <cellStyle name="警告文本" xfId="21" builtinId="11" customBuiltin="1"/>
    <cellStyle name="计算" xfId="18" builtinId="22" customBuiltin="1"/>
    <cellStyle name="货币" xfId="11" builtinId="4" customBuiltin="1"/>
    <cellStyle name="货币[0]" xfId="12" builtinId="7" customBuiltin="1"/>
    <cellStyle name="超链接" xfId="7" builtinId="8" customBuiltin="1"/>
    <cellStyle name="输入" xfId="17" builtinId="20" customBuiltin="1"/>
    <cellStyle name="适中" xfId="16" builtinId="28" customBuiltin="1"/>
    <cellStyle name="链接单元格" xfId="19" builtinId="24" customBuiltin="1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strike val="0"/>
        <outline val="0"/>
        <shadow val="0"/>
        <u val="none"/>
        <vertAlign val="baseline"/>
        <name val="Microsoft JhengHei UI"/>
        <family val="2"/>
        <charset val="136"/>
        <scheme val="none"/>
      </font>
    </dxf>
    <dxf>
      <font>
        <color theme="1" tint="0.34998626667073579"/>
      </font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2" tint="-0.499984740745262"/>
      </font>
    </dxf>
    <dxf>
      <font>
        <color theme="1" tint="0.34998626667073579"/>
      </font>
      <fill>
        <patternFill patternType="none">
          <bgColor auto="1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color theme="5" tint="-0.499984740745262"/>
      </font>
      <fill>
        <patternFill>
          <bgColor theme="6" tint="0.79998168889431442"/>
        </patternFill>
      </fill>
      <border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color theme="0"/>
      </font>
    </dxf>
    <dxf>
      <font>
        <color theme="5" tint="0.79998168889431442"/>
      </font>
      <fill>
        <patternFill>
          <bgColor theme="5" tint="0.79998168889431442"/>
        </patternFill>
      </fill>
    </dxf>
    <dxf>
      <font>
        <b val="0"/>
        <i val="0"/>
        <color theme="2" tint="-0.89996032593768116"/>
      </font>
      <fill>
        <patternFill>
          <bgColor theme="2" tint="-9.9948118533890809E-2"/>
        </patternFill>
      </fill>
      <border>
        <left/>
        <right/>
        <top/>
        <bottom/>
      </border>
    </dxf>
    <dxf>
      <font>
        <color theme="2" tint="-9.9948118533890809E-2"/>
      </font>
      <fill>
        <patternFill>
          <bgColor theme="2" tint="-9.9948118533890809E-2"/>
        </patternFill>
      </fill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5" tint="-0.499984740745262"/>
        </patternFill>
      </fill>
      <border>
        <left/>
        <right/>
        <top/>
        <bottom/>
      </border>
    </dxf>
    <dxf>
      <font>
        <color theme="5" tint="-0.499984740745262"/>
      </font>
      <fill>
        <patternFill>
          <bgColor theme="5" tint="-0.499984740745262"/>
        </patternFill>
      </fill>
      <border>
        <left/>
        <right/>
        <top/>
        <bottom/>
        <vertical/>
        <horizontal/>
      </border>
    </dxf>
    <dxf>
      <font>
        <sz val="9"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2" defaultTableStyle="TableStyleMedium2" defaultPivotStyle="PivotStyleLight16">
    <tableStyle name="課程表" pivot="0" count="5" xr9:uid="{00000000-0011-0000-FFFF-FFFF00000000}">
      <tableStyleElement type="wholeTable" dxfId="53"/>
      <tableStyleElement type="headerRow" dxfId="52"/>
      <tableStyleElement type="totalRow" dxfId="51"/>
      <tableStyleElement type="lastColumn" dxfId="50"/>
      <tableStyleElement type="firstRowStripe" dxfId="49"/>
    </tableStyle>
    <tableStyle name="課程表交叉分析篩選器" pivot="0" table="0" count="2" xr9:uid="{00000000-0011-0000-FFFF-FFFF01000000}">
      <tableStyleElement type="wholeTable" dxfId="48"/>
      <tableStyleElement type="headerRow" dxfId="4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35506;&#31243;&#28165;&#21934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35506;&#31243;&#34920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1460998</xdr:colOff>
      <xdr:row>0</xdr:row>
      <xdr:rowOff>164852</xdr:rowOff>
    </xdr:from>
    <xdr:to>
      <xdr:col>8</xdr:col>
      <xdr:colOff>1595469</xdr:colOff>
      <xdr:row>1</xdr:row>
      <xdr:rowOff>109383</xdr:rowOff>
    </xdr:to>
    <xdr:sp macro="" textlink="">
      <xdr:nvSpPr>
        <xdr:cNvPr id="5" name="箭號：＞形箭號 4" descr="箭號">
          <a:hlinkClick xmlns:r="http://schemas.openxmlformats.org/officeDocument/2006/relationships" r:id="rId1" tooltip="選取以瀏覽至 [課程清單] 工作表"/>
          <a:extLst>
            <a:ext uri="{FF2B5EF4-FFF2-40B4-BE49-F238E27FC236}">
              <a16:creationId xmlns:a16="http://schemas.microsoft.com/office/drawing/2014/main" id="{9C3B1660-A286-46BC-8C75-5618DCAA2DCA}"/>
            </a:ext>
          </a:extLst>
        </xdr:cNvPr>
        <xdr:cNvSpPr/>
      </xdr:nvSpPr>
      <xdr:spPr>
        <a:xfrm>
          <a:off x="12367123" y="164852"/>
          <a:ext cx="134471" cy="201706"/>
        </a:xfrm>
        <a:prstGeom prst="chevron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0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1063625</xdr:colOff>
      <xdr:row>0</xdr:row>
      <xdr:rowOff>149225</xdr:rowOff>
    </xdr:from>
    <xdr:to>
      <xdr:col>6</xdr:col>
      <xdr:colOff>1198096</xdr:colOff>
      <xdr:row>0</xdr:row>
      <xdr:rowOff>350931</xdr:rowOff>
    </xdr:to>
    <xdr:sp macro="" textlink="">
      <xdr:nvSpPr>
        <xdr:cNvPr id="4" name="箭號：＞形箭號 3" descr="箭號">
          <a:hlinkClick xmlns:r="http://schemas.openxmlformats.org/officeDocument/2006/relationships" r:id="rId1" tooltip="選取以瀏覽至 [課程表] 工作表"/>
          <a:extLst>
            <a:ext uri="{FF2B5EF4-FFF2-40B4-BE49-F238E27FC236}">
              <a16:creationId xmlns:a16="http://schemas.microsoft.com/office/drawing/2014/main" id="{3827567C-2444-4A9B-8BA7-9AD7F5973BFF}"/>
            </a:ext>
          </a:extLst>
        </xdr:cNvPr>
        <xdr:cNvSpPr/>
      </xdr:nvSpPr>
      <xdr:spPr>
        <a:xfrm rot="10800000">
          <a:off x="10179050" y="149225"/>
          <a:ext cx="134471" cy="201706"/>
        </a:xfrm>
        <a:prstGeom prst="chevron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0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課程表" displayName="課程表" ref="B3:I56" headerRowDxfId="34" dataDxfId="33" totalsRowDxfId="32">
  <autoFilter ref="B3:I56" xr:uid="{00000000-0009-0000-0100-000003000000}"/>
  <tableColumns count="8">
    <tableColumn id="1" xr3:uid="{00000000-0010-0000-0000-000001000000}" name="時間" totalsRowLabel="合計" dataDxfId="31" totalsRowDxfId="30" dataCellStyle="時間">
      <calculatedColumnFormula>B3+遞增</calculatedColumnFormula>
    </tableColumn>
    <tableColumn id="2" xr3:uid="{00000000-0010-0000-0000-000002000000}" name="星期日" dataDxfId="29" totalsRowDxfId="28" dataCellStyle="表格_詳細資料">
      <calculatedColumnFormula>IFERROR(INDEX(課程清單[],MATCH(SUMPRODUCT((課程清單[星期幾]=課程表[[#Headers],[星期日]])*(ROUNDDOWN($B4,10)&gt;=ROUNDDOWN(課程清單[開始時間],10))*($B4&lt;=課程清單[結束時間]),課程清單[特殊]),課程清單[特殊],0),2),0)</calculatedColumnFormula>
    </tableColumn>
    <tableColumn id="3" xr3:uid="{00000000-0010-0000-0000-000003000000}" name="星期一" dataDxfId="27" totalsRowDxfId="26" dataCellStyle="表格_詳細資料">
      <calculatedColumnFormula>IFERROR(INDEX(課程清單[],MATCH(SUMPRODUCT((課程清單[星期幾]=課程表[[#Headers],[星期一]])*(ROUNDDOWN($B4,10)&gt;=ROUNDDOWN(課程清單[開始時間],10))*($B4&lt;=課程清單[結束時間]),課程清單[特殊]),課程清單[特殊],0),2),0)</calculatedColumnFormula>
    </tableColumn>
    <tableColumn id="4" xr3:uid="{00000000-0010-0000-0000-000004000000}" name="星期二" dataDxfId="25" totalsRowDxfId="24" dataCellStyle="表格_詳細資料">
      <calculatedColumnFormula>IFERROR(INDEX(課程清單[],MATCH(SUMPRODUCT((課程清單[星期幾]=課程表[[#Headers],[星期二]])*(ROUNDDOWN($B4,10)&gt;=ROUNDDOWN(課程清單[開始時間],10))*($B4&lt;=課程清單[結束時間]),課程清單[特殊]),課程清單[特殊],0),2),0)</calculatedColumnFormula>
    </tableColumn>
    <tableColumn id="5" xr3:uid="{00000000-0010-0000-0000-000005000000}" name="星期三" dataDxfId="23" totalsRowDxfId="22" dataCellStyle="表格_詳細資料">
      <calculatedColumnFormula>IFERROR(INDEX(課程清單[],MATCH(SUMPRODUCT((課程清單[星期幾]=課程表[[#Headers],[星期三]])*(ROUNDDOWN($B4,10)&gt;=ROUNDDOWN(課程清單[開始時間],10))*($B4&lt;=課程清單[結束時間]),課程清單[特殊]),課程清單[特殊],0),2),0)</calculatedColumnFormula>
    </tableColumn>
    <tableColumn id="6" xr3:uid="{00000000-0010-0000-0000-000006000000}" name="星期四" dataDxfId="21" totalsRowDxfId="20" dataCellStyle="表格_詳細資料">
      <calculatedColumnFormula>IFERROR(INDEX(課程清單[],MATCH(SUMPRODUCT((課程清單[星期幾]=課程表[[#Headers],[星期四]])*(ROUNDDOWN($B4,10)&gt;=ROUNDDOWN(課程清單[開始時間],10))*($B4&lt;=課程清單[結束時間]),課程清單[特殊]),課程清單[特殊],0),2),0)</calculatedColumnFormula>
    </tableColumn>
    <tableColumn id="7" xr3:uid="{00000000-0010-0000-0000-000007000000}" name="星期五" dataDxfId="19" totalsRowDxfId="18" dataCellStyle="表格_詳細資料">
      <calculatedColumnFormula>IFERROR(INDEX(課程清單[],MATCH(SUMPRODUCT((課程清單[星期幾]=課程表[[#Headers],[星期五]])*(ROUNDDOWN($B4,10)&gt;=ROUNDDOWN(課程清單[開始時間],10))*($B4&lt;=課程清單[結束時間]),課程清單[特殊]),課程清單[特殊],0),2),0)</calculatedColumnFormula>
    </tableColumn>
    <tableColumn id="8" xr3:uid="{00000000-0010-0000-0000-000008000000}" name="星期六" totalsRowFunction="sum" dataDxfId="17" totalsRowDxfId="16" dataCellStyle="表格_詳細資料">
      <calculatedColumnFormula>IFERROR(INDEX(課程清單[],MATCH(SUMPRODUCT((課程清單[星期幾]=課程表[[#Headers],[星期六]])*(ROUNDDOWN($B4,10)&gt;=ROUNDDOWN(課程清單[開始時間],10))*($B4&lt;=課程清單[結束時間]),課程清單[特殊]),課程清單[特殊],0),2),0)</calculatedColumnFormula>
    </tableColumn>
  </tableColumns>
  <tableStyleInfo name="課程表" showFirstColumn="0" showLastColumn="0" showRowStripes="0" showColumnStripes="0"/>
  <extLst>
    <ext xmlns:x14="http://schemas.microsoft.com/office/spreadsheetml/2009/9/main" uri="{504A1905-F514-4f6f-8877-14C23A59335A}">
      <x14:table altTextSummary="依星期與時間間隔編排的課程清單。課程識別碼會顯示在星期與開始時間的交會處，並延伸到結束時間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課程清單" displayName="課程清單" ref="B2:H10" headerRowDxfId="15" dataDxfId="14">
  <autoFilter ref="B2:H10" xr:uid="{00000000-0009-0000-0100-000001000000}"/>
  <tableColumns count="7">
    <tableColumn id="1" xr3:uid="{00000000-0010-0000-0100-000001000000}" name="課程" totalsRowLabel="合計" dataDxfId="13" totalsRowDxfId="12" dataCellStyle="表格_詳細資料"/>
    <tableColumn id="2" xr3:uid="{00000000-0010-0000-0100-000002000000}" name="識別碼" dataDxfId="11" totalsRowDxfId="10" dataCellStyle="表格_詳細資料"/>
    <tableColumn id="3" xr3:uid="{00000000-0010-0000-0100-000003000000}" name="星期幾" dataDxfId="9" totalsRowDxfId="8" dataCellStyle="表格_詳細資料"/>
    <tableColumn id="5" xr3:uid="{00000000-0010-0000-0100-000005000000}" name="地點" dataDxfId="7" totalsRowDxfId="6" dataCellStyle="表格_詳細資料"/>
    <tableColumn id="4" xr3:uid="{00000000-0010-0000-0100-000004000000}" name="開始時間" dataDxfId="5" totalsRowDxfId="4" dataCellStyle="時間"/>
    <tableColumn id="6" xr3:uid="{00000000-0010-0000-0100-000006000000}" name="結束時間" dataDxfId="3" totalsRowDxfId="2" dataCellStyle="時間"/>
    <tableColumn id="7" xr3:uid="{00000000-0010-0000-0100-000007000000}" name="特殊" totalsRowFunction="sum" dataDxfId="1" totalsRowDxfId="0">
      <calculatedColumnFormula>ROW()-ROW(課程清單[[#Headers],[特殊]])</calculatedColumnFormula>
    </tableColumn>
  </tableColumns>
  <tableStyleInfo name="課程表" showFirstColumn="0" showLastColumn="0" showRowStripes="1" showColumnStripes="0"/>
  <extLst>
    <ext xmlns:x14="http://schemas.microsoft.com/office/spreadsheetml/2009/9/main" uri="{504A1905-F514-4f6f-8877-14C23A59335A}">
      <x14:table altTextSummary="顯示於 [課程表] 工作表上的課程資訊，例如課程、識別碼、日期 (星期)、地點、開始時間和結束時間"/>
    </ext>
  </extLst>
</table>
</file>

<file path=xl/theme/theme1.xml><?xml version="1.0" encoding="utf-8"?>
<a:theme xmlns:a="http://schemas.openxmlformats.org/drawingml/2006/main" name="Student Schedule">
  <a:themeElements>
    <a:clrScheme name="Student Schedule">
      <a:dk1>
        <a:srgbClr val="000000"/>
      </a:dk1>
      <a:lt1>
        <a:srgbClr val="FFFFFF"/>
      </a:lt1>
      <a:dk2>
        <a:srgbClr val="2E3F5C"/>
      </a:dk2>
      <a:lt2>
        <a:srgbClr val="F7F6F0"/>
      </a:lt2>
      <a:accent1>
        <a:srgbClr val="CC7073"/>
      </a:accent1>
      <a:accent2>
        <a:srgbClr val="34A5A3"/>
      </a:accent2>
      <a:accent3>
        <a:srgbClr val="F0AE1E"/>
      </a:accent3>
      <a:accent4>
        <a:srgbClr val="DB803D"/>
      </a:accent4>
      <a:accent5>
        <a:srgbClr val="88AC2E"/>
      </a:accent5>
      <a:accent6>
        <a:srgbClr val="A9758F"/>
      </a:accent6>
      <a:hlink>
        <a:srgbClr val="42A3B6"/>
      </a:hlink>
      <a:folHlink>
        <a:srgbClr val="A9758F"/>
      </a:folHlink>
    </a:clrScheme>
    <a:fontScheme name="Student Schedul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 tint="0.79998168889431442"/>
    <pageSetUpPr autoPageBreaks="0" fitToPage="1"/>
  </sheetPr>
  <dimension ref="A1:I56"/>
  <sheetViews>
    <sheetView showGridLines="0" tabSelected="1" zoomScaleNormal="100" zoomScaleSheetLayoutView="100" workbookViewId="0"/>
  </sheetViews>
  <sheetFormatPr defaultColWidth="9.109375" defaultRowHeight="30" customHeight="1"/>
  <cols>
    <col min="1" max="1" width="2.77734375" style="2" customWidth="1"/>
    <col min="2" max="2" width="12.44140625" style="2" customWidth="1"/>
    <col min="3" max="8" width="18.6640625" style="2" customWidth="1"/>
    <col min="9" max="9" width="18.88671875" style="2" customWidth="1"/>
    <col min="10" max="10" width="2.77734375" style="2" customWidth="1"/>
    <col min="11" max="16384" width="9.109375" style="2"/>
  </cols>
  <sheetData>
    <row r="1" spans="2:9" ht="20.25" customHeight="1">
      <c r="B1" s="13" t="s">
        <v>0</v>
      </c>
      <c r="C1" s="13"/>
      <c r="D1" s="13"/>
      <c r="E1" s="13"/>
      <c r="F1" s="13"/>
      <c r="G1" s="1" t="s">
        <v>6</v>
      </c>
      <c r="H1" s="1" t="s">
        <v>8</v>
      </c>
      <c r="I1" s="14" t="s">
        <v>11</v>
      </c>
    </row>
    <row r="2" spans="2:9" ht="20.25" customHeight="1">
      <c r="B2" s="13"/>
      <c r="C2" s="13"/>
      <c r="D2" s="13"/>
      <c r="E2" s="13"/>
      <c r="F2" s="13"/>
      <c r="G2" s="3">
        <v>0.33333333333333331</v>
      </c>
      <c r="H2" s="3" t="s">
        <v>9</v>
      </c>
      <c r="I2" s="14"/>
    </row>
    <row r="3" spans="2:9" ht="20.25" customHeight="1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7</v>
      </c>
      <c r="H3" s="5" t="s">
        <v>10</v>
      </c>
      <c r="I3" s="5" t="s">
        <v>12</v>
      </c>
    </row>
    <row r="4" spans="2:9" ht="30" customHeight="1">
      <c r="B4" s="6">
        <f>排程開始時間</f>
        <v>0.33333333333333331</v>
      </c>
      <c r="C4" s="7">
        <f>IFERROR(INDEX(課程清單[],MATCH(SUMPRODUCT((課程清單[星期幾]=課程表[[#Headers],[星期日]])*(ROUNDDOWN($B4,10)&gt;=ROUNDDOWN(課程清單[開始時間],10))*($B4&lt;=課程清單[結束時間]),課程清單[特殊]),課程清單[特殊],0),2),0)</f>
        <v>0</v>
      </c>
      <c r="D4" s="7">
        <f>IFERROR(INDEX(課程清單[],MATCH(SUMPRODUCT((課程清單[星期幾]=課程表[[#Headers],[星期一]])*(ROUNDDOWN($B4,10)&gt;=ROUNDDOWN(課程清單[開始時間],10))*($B4&lt;=課程清單[結束時間]),課程清單[特殊]),課程清單[特殊],0),2),0)</f>
        <v>0</v>
      </c>
      <c r="E4" s="7">
        <f>IFERROR(INDEX(課程清單[],MATCH(SUMPRODUCT((課程清單[星期幾]=課程表[[#Headers],[星期二]])*(ROUNDDOWN($B4,10)&gt;=ROUNDDOWN(課程清單[開始時間],10))*($B4&lt;=課程清單[結束時間]),課程清單[特殊]),課程清單[特殊],0),2),0)</f>
        <v>0</v>
      </c>
      <c r="F4" s="7">
        <f>IFERROR(INDEX(課程清單[],MATCH(SUMPRODUCT((課程清單[星期幾]=課程表[[#Headers],[星期三]])*(ROUNDDOWN($B4,10)&gt;=ROUNDDOWN(課程清單[開始時間],10))*($B4&lt;=課程清單[結束時間]),課程清單[特殊]),課程清單[特殊],0),2),0)</f>
        <v>0</v>
      </c>
      <c r="G4" s="7">
        <f>IFERROR(INDEX(課程清單[],MATCH(SUMPRODUCT((課程清單[星期幾]=課程表[[#Headers],[星期四]])*(ROUNDDOWN($B4,10)&gt;=ROUNDDOWN(課程清單[開始時間],10))*($B4&lt;=課程清單[結束時間]),課程清單[特殊]),課程清單[特殊],0),2),0)</f>
        <v>0</v>
      </c>
      <c r="H4" s="7">
        <f>IFERROR(INDEX(課程清單[],MATCH(SUMPRODUCT((課程清單[星期幾]=課程表[[#Headers],[星期五]])*(ROUNDDOWN($B4,10)&gt;=ROUNDDOWN(課程清單[開始時間],10))*($B4&lt;=課程清單[結束時間]),課程清單[特殊]),課程清單[特殊],0),2),0)</f>
        <v>0</v>
      </c>
      <c r="I4" s="7">
        <f>IFERROR(INDEX(課程清單[],MATCH(SUMPRODUCT((課程清單[星期幾]=課程表[[#Headers],[星期六]])*(ROUNDDOWN($B4,10)&gt;=ROUNDDOWN(課程清單[開始時間],10))*($B4&lt;=課程清單[結束時間]),課程清單[特殊]),課程清單[特殊],0),2),0)</f>
        <v>0</v>
      </c>
    </row>
    <row r="5" spans="2:9" ht="30" customHeight="1">
      <c r="B5" s="8">
        <f t="shared" ref="B5:B56" si="0">B4+遞增</f>
        <v>0.34375</v>
      </c>
      <c r="C5" s="7">
        <f>IFERROR(INDEX(課程清單[],MATCH(SUMPRODUCT((課程清單[星期幾]=課程表[[#Headers],[星期日]])*(ROUNDDOWN($B5,10)&gt;=ROUNDDOWN(課程清單[開始時間],10))*($B5&lt;=課程清單[結束時間]),課程清單[特殊]),課程清單[特殊],0),2),0)</f>
        <v>0</v>
      </c>
      <c r="D5" s="7" t="str">
        <f>IFERROR(INDEX(課程清單[],MATCH(SUMPRODUCT((課程清單[星期幾]=課程表[[#Headers],[星期一]])*(ROUNDDOWN($B5,10)&gt;=ROUNDDOWN(課程清單[開始時間],10))*($B5&lt;=課程清單[結束時間]),課程清單[特殊]),課程清單[特殊],0),2),0)</f>
        <v>MTH-113</v>
      </c>
      <c r="E5" s="7">
        <f>IFERROR(INDEX(課程清單[],MATCH(SUMPRODUCT((課程清單[星期幾]=課程表[[#Headers],[星期二]])*(ROUNDDOWN($B5,10)&gt;=ROUNDDOWN(課程清單[開始時間],10))*($B5&lt;=課程清單[結束時間]),課程清單[特殊]),課程清單[特殊],0),2),0)</f>
        <v>0</v>
      </c>
      <c r="F5" s="7" t="str">
        <f>IFERROR(INDEX(課程清單[],MATCH(SUMPRODUCT((課程清單[星期幾]=課程表[[#Headers],[星期三]])*(ROUNDDOWN($B5,10)&gt;=ROUNDDOWN(課程清單[開始時間],10))*($B5&lt;=課程清單[結束時間]),課程清單[特殊]),課程清單[特殊],0),2),0)</f>
        <v>MTH-113</v>
      </c>
      <c r="G5" s="7">
        <f>IFERROR(INDEX(課程清單[],MATCH(SUMPRODUCT((課程清單[星期幾]=課程表[[#Headers],[星期四]])*(ROUNDDOWN($B5,10)&gt;=ROUNDDOWN(課程清單[開始時間],10))*($B5&lt;=課程清單[結束時間]),課程清單[特殊]),課程清單[特殊],0),2),0)</f>
        <v>0</v>
      </c>
      <c r="H5" s="7" t="str">
        <f>IFERROR(INDEX(課程清單[],MATCH(SUMPRODUCT((課程清單[星期幾]=課程表[[#Headers],[星期五]])*(ROUNDDOWN($B5,10)&gt;=ROUNDDOWN(課程清單[開始時間],10))*($B5&lt;=課程清單[結束時間]),課程清單[特殊]),課程清單[特殊],0),2),0)</f>
        <v>MTH-113</v>
      </c>
      <c r="I5" s="7">
        <f>IFERROR(INDEX(課程清單[],MATCH(SUMPRODUCT((課程清單[星期幾]=課程表[[#Headers],[星期六]])*(ROUNDDOWN($B5,10)&gt;=ROUNDDOWN(課程清單[開始時間],10))*($B5&lt;=課程清單[結束時間]),課程清單[特殊]),課程清單[特殊],0),2),0)</f>
        <v>0</v>
      </c>
    </row>
    <row r="6" spans="2:9" ht="30" customHeight="1">
      <c r="B6" s="8">
        <f t="shared" si="0"/>
        <v>0.35416666666666669</v>
      </c>
      <c r="C6" s="7">
        <f>IFERROR(INDEX(課程清單[],MATCH(SUMPRODUCT((課程清單[星期幾]=課程表[[#Headers],[星期日]])*(ROUNDDOWN($B6,10)&gt;=ROUNDDOWN(課程清單[開始時間],10))*($B6&lt;=課程清單[結束時間]),課程清單[特殊]),課程清單[特殊],0),2),0)</f>
        <v>0</v>
      </c>
      <c r="D6" s="7" t="str">
        <f>IFERROR(INDEX(課程清單[],MATCH(SUMPRODUCT((課程清單[星期幾]=課程表[[#Headers],[星期一]])*(ROUNDDOWN($B6,10)&gt;=ROUNDDOWN(課程清單[開始時間],10))*($B6&lt;=課程清單[結束時間]),課程清單[特殊]),課程清單[特殊],0),2),0)</f>
        <v>MTH-113</v>
      </c>
      <c r="E6" s="7">
        <f>IFERROR(INDEX(課程清單[],MATCH(SUMPRODUCT((課程清單[星期幾]=課程表[[#Headers],[星期二]])*(ROUNDDOWN($B6,10)&gt;=ROUNDDOWN(課程清單[開始時間],10))*($B6&lt;=課程清單[結束時間]),課程清單[特殊]),課程清單[特殊],0),2),0)</f>
        <v>0</v>
      </c>
      <c r="F6" s="7" t="str">
        <f>IFERROR(INDEX(課程清單[],MATCH(SUMPRODUCT((課程清單[星期幾]=課程表[[#Headers],[星期三]])*(ROUNDDOWN($B6,10)&gt;=ROUNDDOWN(課程清單[開始時間],10))*($B6&lt;=課程清單[結束時間]),課程清單[特殊]),課程清單[特殊],0),2),0)</f>
        <v>MTH-113</v>
      </c>
      <c r="G6" s="7">
        <f>IFERROR(INDEX(課程清單[],MATCH(SUMPRODUCT((課程清單[星期幾]=課程表[[#Headers],[星期四]])*(ROUNDDOWN($B6,10)&gt;=ROUNDDOWN(課程清單[開始時間],10))*($B6&lt;=課程清單[結束時間]),課程清單[特殊]),課程清單[特殊],0),2),0)</f>
        <v>0</v>
      </c>
      <c r="H6" s="7" t="str">
        <f>IFERROR(INDEX(課程清單[],MATCH(SUMPRODUCT((課程清單[星期幾]=課程表[[#Headers],[星期五]])*(ROUNDDOWN($B6,10)&gt;=ROUNDDOWN(課程清單[開始時間],10))*($B6&lt;=課程清單[結束時間]),課程清單[特殊]),課程清單[特殊],0),2),0)</f>
        <v>MTH-113</v>
      </c>
      <c r="I6" s="7">
        <f>IFERROR(INDEX(課程清單[],MATCH(SUMPRODUCT((課程清單[星期幾]=課程表[[#Headers],[星期六]])*(ROUNDDOWN($B6,10)&gt;=ROUNDDOWN(課程清單[開始時間],10))*($B6&lt;=課程清單[結束時間]),課程清單[特殊]),課程清單[特殊],0),2),0)</f>
        <v>0</v>
      </c>
    </row>
    <row r="7" spans="2:9" ht="30" customHeight="1">
      <c r="B7" s="8">
        <f t="shared" si="0"/>
        <v>0.36458333333333337</v>
      </c>
      <c r="C7" s="7">
        <f>IFERROR(INDEX(課程清單[],MATCH(SUMPRODUCT((課程清單[星期幾]=課程表[[#Headers],[星期日]])*(ROUNDDOWN($B7,10)&gt;=ROUNDDOWN(課程清單[開始時間],10))*($B7&lt;=課程清單[結束時間]),課程清單[特殊]),課程清單[特殊],0),2),0)</f>
        <v>0</v>
      </c>
      <c r="D7" s="7" t="str">
        <f>IFERROR(INDEX(課程清單[],MATCH(SUMPRODUCT((課程清單[星期幾]=課程表[[#Headers],[星期一]])*(ROUNDDOWN($B7,10)&gt;=ROUNDDOWN(課程清單[開始時間],10))*($B7&lt;=課程清單[結束時間]),課程清單[特殊]),課程清單[特殊],0),2),0)</f>
        <v>MTH-113</v>
      </c>
      <c r="E7" s="7">
        <f>IFERROR(INDEX(課程清單[],MATCH(SUMPRODUCT((課程清單[星期幾]=課程表[[#Headers],[星期二]])*(ROUNDDOWN($B7,10)&gt;=ROUNDDOWN(課程清單[開始時間],10))*($B7&lt;=課程清單[結束時間]),課程清單[特殊]),課程清單[特殊],0),2),0)</f>
        <v>0</v>
      </c>
      <c r="F7" s="7" t="str">
        <f>IFERROR(INDEX(課程清單[],MATCH(SUMPRODUCT((課程清單[星期幾]=課程表[[#Headers],[星期三]])*(ROUNDDOWN($B7,10)&gt;=ROUNDDOWN(課程清單[開始時間],10))*($B7&lt;=課程清單[結束時間]),課程清單[特殊]),課程清單[特殊],0),2),0)</f>
        <v>MTH-113</v>
      </c>
      <c r="G7" s="7">
        <f>IFERROR(INDEX(課程清單[],MATCH(SUMPRODUCT((課程清單[星期幾]=課程表[[#Headers],[星期四]])*(ROUNDDOWN($B7,10)&gt;=ROUNDDOWN(課程清單[開始時間],10))*($B7&lt;=課程清單[結束時間]),課程清單[特殊]),課程清單[特殊],0),2),0)</f>
        <v>0</v>
      </c>
      <c r="H7" s="7" t="str">
        <f>IFERROR(INDEX(課程清單[],MATCH(SUMPRODUCT((課程清單[星期幾]=課程表[[#Headers],[星期五]])*(ROUNDDOWN($B7,10)&gt;=ROUNDDOWN(課程清單[開始時間],10))*($B7&lt;=課程清單[結束時間]),課程清單[特殊]),課程清單[特殊],0),2),0)</f>
        <v>MTH-113</v>
      </c>
      <c r="I7" s="7">
        <f>IFERROR(INDEX(課程清單[],MATCH(SUMPRODUCT((課程清單[星期幾]=課程表[[#Headers],[星期六]])*(ROUNDDOWN($B7,10)&gt;=ROUNDDOWN(課程清單[開始時間],10))*($B7&lt;=課程清單[結束時間]),課程清單[特殊]),課程清單[特殊],0),2),0)</f>
        <v>0</v>
      </c>
    </row>
    <row r="8" spans="2:9" ht="30" customHeight="1">
      <c r="B8" s="8">
        <f t="shared" si="0"/>
        <v>0.37500000000000006</v>
      </c>
      <c r="C8" s="7">
        <f>IFERROR(INDEX(課程清單[],MATCH(SUMPRODUCT((課程清單[星期幾]=課程表[[#Headers],[星期日]])*(ROUNDDOWN($B8,10)&gt;=ROUNDDOWN(課程清單[開始時間],10))*($B8&lt;=課程清單[結束時間]),課程清單[特殊]),課程清單[特殊],0),2),0)</f>
        <v>0</v>
      </c>
      <c r="D8" s="7" t="str">
        <f>IFERROR(INDEX(課程清單[],MATCH(SUMPRODUCT((課程清單[星期幾]=課程表[[#Headers],[星期一]])*(ROUNDDOWN($B8,10)&gt;=ROUNDDOWN(課程清單[開始時間],10))*($B8&lt;=課程清單[結束時間]),課程清單[特殊]),課程清單[特殊],0),2),0)</f>
        <v>MTH-113</v>
      </c>
      <c r="E8" s="7">
        <f>IFERROR(INDEX(課程清單[],MATCH(SUMPRODUCT((課程清單[星期幾]=課程表[[#Headers],[星期二]])*(ROUNDDOWN($B8,10)&gt;=ROUNDDOWN(課程清單[開始時間],10))*($B8&lt;=課程清單[結束時間]),課程清單[特殊]),課程清單[特殊],0),2),0)</f>
        <v>0</v>
      </c>
      <c r="F8" s="7" t="str">
        <f>IFERROR(INDEX(課程清單[],MATCH(SUMPRODUCT((課程清單[星期幾]=課程表[[#Headers],[星期三]])*(ROUNDDOWN($B8,10)&gt;=ROUNDDOWN(課程清單[開始時間],10))*($B8&lt;=課程清單[結束時間]),課程清單[特殊]),課程清單[特殊],0),2),0)</f>
        <v>MTH-113</v>
      </c>
      <c r="G8" s="7">
        <f>IFERROR(INDEX(課程清單[],MATCH(SUMPRODUCT((課程清單[星期幾]=課程表[[#Headers],[星期四]])*(ROUNDDOWN($B8,10)&gt;=ROUNDDOWN(課程清單[開始時間],10))*($B8&lt;=課程清單[結束時間]),課程清單[特殊]),課程清單[特殊],0),2),0)</f>
        <v>0</v>
      </c>
      <c r="H8" s="7" t="str">
        <f>IFERROR(INDEX(課程清單[],MATCH(SUMPRODUCT((課程清單[星期幾]=課程表[[#Headers],[星期五]])*(ROUNDDOWN($B8,10)&gt;=ROUNDDOWN(課程清單[開始時間],10))*($B8&lt;=課程清單[結束時間]),課程清單[特殊]),課程清單[特殊],0),2),0)</f>
        <v>MTH-113</v>
      </c>
      <c r="I8" s="7">
        <f>IFERROR(INDEX(課程清單[],MATCH(SUMPRODUCT((課程清單[星期幾]=課程表[[#Headers],[星期六]])*(ROUNDDOWN($B8,10)&gt;=ROUNDDOWN(課程清單[開始時間],10))*($B8&lt;=課程清單[結束時間]),課程清單[特殊]),課程清單[特殊],0),2),0)</f>
        <v>0</v>
      </c>
    </row>
    <row r="9" spans="2:9" ht="30" customHeight="1">
      <c r="B9" s="8">
        <f t="shared" si="0"/>
        <v>0.38541666666666674</v>
      </c>
      <c r="C9" s="7">
        <f>IFERROR(INDEX(課程清單[],MATCH(SUMPRODUCT((課程清單[星期幾]=課程表[[#Headers],[星期日]])*(ROUNDDOWN($B9,10)&gt;=ROUNDDOWN(課程清單[開始時間],10))*($B9&lt;=課程清單[結束時間]),課程清單[特殊]),課程清單[特殊],0),2),0)</f>
        <v>0</v>
      </c>
      <c r="D9" s="7" t="str">
        <f>IFERROR(INDEX(課程清單[],MATCH(SUMPRODUCT((課程清單[星期幾]=課程表[[#Headers],[星期一]])*(ROUNDDOWN($B9,10)&gt;=ROUNDDOWN(課程清單[開始時間],10))*($B9&lt;=課程清單[結束時間]),課程清單[特殊]),課程清單[特殊],0),2),0)</f>
        <v>MTH-113</v>
      </c>
      <c r="E9" s="7">
        <f>IFERROR(INDEX(課程清單[],MATCH(SUMPRODUCT((課程清單[星期幾]=課程表[[#Headers],[星期二]])*(ROUNDDOWN($B9,10)&gt;=ROUNDDOWN(課程清單[開始時間],10))*($B9&lt;=課程清單[結束時間]),課程清單[特殊]),課程清單[特殊],0),2),0)</f>
        <v>0</v>
      </c>
      <c r="F9" s="7" t="str">
        <f>IFERROR(INDEX(課程清單[],MATCH(SUMPRODUCT((課程清單[星期幾]=課程表[[#Headers],[星期三]])*(ROUNDDOWN($B9,10)&gt;=ROUNDDOWN(課程清單[開始時間],10))*($B9&lt;=課程清單[結束時間]),課程清單[特殊]),課程清單[特殊],0),2),0)</f>
        <v>MTH-113</v>
      </c>
      <c r="G9" s="7">
        <f>IFERROR(INDEX(課程清單[],MATCH(SUMPRODUCT((課程清單[星期幾]=課程表[[#Headers],[星期四]])*(ROUNDDOWN($B9,10)&gt;=ROUNDDOWN(課程清單[開始時間],10))*($B9&lt;=課程清單[結束時間]),課程清單[特殊]),課程清單[特殊],0),2),0)</f>
        <v>0</v>
      </c>
      <c r="H9" s="7" t="str">
        <f>IFERROR(INDEX(課程清單[],MATCH(SUMPRODUCT((課程清單[星期幾]=課程表[[#Headers],[星期五]])*(ROUNDDOWN($B9,10)&gt;=ROUNDDOWN(課程清單[開始時間],10))*($B9&lt;=課程清單[結束時間]),課程清單[特殊]),課程清單[特殊],0),2),0)</f>
        <v>MTH-113</v>
      </c>
      <c r="I9" s="7">
        <f>IFERROR(INDEX(課程清單[],MATCH(SUMPRODUCT((課程清單[星期幾]=課程表[[#Headers],[星期六]])*(ROUNDDOWN($B9,10)&gt;=ROUNDDOWN(課程清單[開始時間],10))*($B9&lt;=課程清單[結束時間]),課程清單[特殊]),課程清單[特殊],0),2),0)</f>
        <v>0</v>
      </c>
    </row>
    <row r="10" spans="2:9" ht="30" customHeight="1">
      <c r="B10" s="8">
        <f t="shared" si="0"/>
        <v>0.39583333333333343</v>
      </c>
      <c r="C10" s="7">
        <f>IFERROR(INDEX(課程清單[],MATCH(SUMPRODUCT((課程清單[星期幾]=課程表[[#Headers],[星期日]])*(ROUNDDOWN($B10,10)&gt;=ROUNDDOWN(課程清單[開始時間],10))*($B10&lt;=課程清單[結束時間]),課程清單[特殊]),課程清單[特殊],0),2),0)</f>
        <v>0</v>
      </c>
      <c r="D10" s="7">
        <f>IFERROR(INDEX(課程清單[],MATCH(SUMPRODUCT((課程清單[星期幾]=課程表[[#Headers],[星期一]])*(ROUNDDOWN($B10,10)&gt;=ROUNDDOWN(課程清單[開始時間],10))*($B10&lt;=課程清單[結束時間]),課程清單[特殊]),課程清單[特殊],0),2),0)</f>
        <v>0</v>
      </c>
      <c r="E10" s="7">
        <f>IFERROR(INDEX(課程清單[],MATCH(SUMPRODUCT((課程清單[星期幾]=課程表[[#Headers],[星期二]])*(ROUNDDOWN($B10,10)&gt;=ROUNDDOWN(課程清單[開始時間],10))*($B10&lt;=課程清單[結束時間]),課程清單[特殊]),課程清單[特殊],0),2),0)</f>
        <v>0</v>
      </c>
      <c r="F10" s="7">
        <f>IFERROR(INDEX(課程清單[],MATCH(SUMPRODUCT((課程清單[星期幾]=課程表[[#Headers],[星期三]])*(ROUNDDOWN($B10,10)&gt;=ROUNDDOWN(課程清單[開始時間],10))*($B10&lt;=課程清單[結束時間]),課程清單[特殊]),課程清單[特殊],0),2),0)</f>
        <v>0</v>
      </c>
      <c r="G10" s="7">
        <f>IFERROR(INDEX(課程清單[],MATCH(SUMPRODUCT((課程清單[星期幾]=課程表[[#Headers],[星期四]])*(ROUNDDOWN($B10,10)&gt;=ROUNDDOWN(課程清單[開始時間],10))*($B10&lt;=課程清單[結束時間]),課程清單[特殊]),課程清單[特殊],0),2),0)</f>
        <v>0</v>
      </c>
      <c r="H10" s="7">
        <f>IFERROR(INDEX(課程清單[],MATCH(SUMPRODUCT((課程清單[星期幾]=課程表[[#Headers],[星期五]])*(ROUNDDOWN($B10,10)&gt;=ROUNDDOWN(課程清單[開始時間],10))*($B10&lt;=課程清單[結束時間]),課程清單[特殊]),課程清單[特殊],0),2),0)</f>
        <v>0</v>
      </c>
      <c r="I10" s="7">
        <f>IFERROR(INDEX(課程清單[],MATCH(SUMPRODUCT((課程清單[星期幾]=課程表[[#Headers],[星期六]])*(ROUNDDOWN($B10,10)&gt;=ROUNDDOWN(課程清單[開始時間],10))*($B10&lt;=課程清單[結束時間]),課程清單[特殊]),課程清單[特殊],0),2),0)</f>
        <v>0</v>
      </c>
    </row>
    <row r="11" spans="2:9" ht="30" customHeight="1">
      <c r="B11" s="8">
        <f t="shared" si="0"/>
        <v>0.40625000000000011</v>
      </c>
      <c r="C11" s="7">
        <f>IFERROR(INDEX(課程清單[],MATCH(SUMPRODUCT((課程清單[星期幾]=課程表[[#Headers],[星期日]])*(ROUNDDOWN($B11,10)&gt;=ROUNDDOWN(課程清單[開始時間],10))*($B11&lt;=課程清單[結束時間]),課程清單[特殊]),課程清單[特殊],0),2),0)</f>
        <v>0</v>
      </c>
      <c r="D11" s="7">
        <f>IFERROR(INDEX(課程清單[],MATCH(SUMPRODUCT((課程清單[星期幾]=課程表[[#Headers],[星期一]])*(ROUNDDOWN($B11,10)&gt;=ROUNDDOWN(課程清單[開始時間],10))*($B11&lt;=課程清單[結束時間]),課程清單[特殊]),課程清單[特殊],0),2),0)</f>
        <v>0</v>
      </c>
      <c r="E11" s="7">
        <f>IFERROR(INDEX(課程清單[],MATCH(SUMPRODUCT((課程清單[星期幾]=課程表[[#Headers],[星期二]])*(ROUNDDOWN($B11,10)&gt;=ROUNDDOWN(課程清單[開始時間],10))*($B11&lt;=課程清單[結束時間]),課程清單[特殊]),課程清單[特殊],0),2),0)</f>
        <v>0</v>
      </c>
      <c r="F11" s="7">
        <f>IFERROR(INDEX(課程清單[],MATCH(SUMPRODUCT((課程清單[星期幾]=課程表[[#Headers],[星期三]])*(ROUNDDOWN($B11,10)&gt;=ROUNDDOWN(課程清單[開始時間],10))*($B11&lt;=課程清單[結束時間]),課程清單[特殊]),課程清單[特殊],0),2),0)</f>
        <v>0</v>
      </c>
      <c r="G11" s="7">
        <f>IFERROR(INDEX(課程清單[],MATCH(SUMPRODUCT((課程清單[星期幾]=課程表[[#Headers],[星期四]])*(ROUNDDOWN($B11,10)&gt;=ROUNDDOWN(課程清單[開始時間],10))*($B11&lt;=課程清單[結束時間]),課程清單[特殊]),課程清單[特殊],0),2),0)</f>
        <v>0</v>
      </c>
      <c r="H11" s="7">
        <f>IFERROR(INDEX(課程清單[],MATCH(SUMPRODUCT((課程清單[星期幾]=課程表[[#Headers],[星期五]])*(ROUNDDOWN($B11,10)&gt;=ROUNDDOWN(課程清單[開始時間],10))*($B11&lt;=課程清單[結束時間]),課程清單[特殊]),課程清單[特殊],0),2),0)</f>
        <v>0</v>
      </c>
      <c r="I11" s="7">
        <f>IFERROR(INDEX(課程清單[],MATCH(SUMPRODUCT((課程清單[星期幾]=課程表[[#Headers],[星期六]])*(ROUNDDOWN($B11,10)&gt;=ROUNDDOWN(課程清單[開始時間],10))*($B11&lt;=課程清單[結束時間]),課程清單[特殊]),課程清單[特殊],0),2),0)</f>
        <v>0</v>
      </c>
    </row>
    <row r="12" spans="2:9" ht="30" customHeight="1">
      <c r="B12" s="8">
        <f t="shared" si="0"/>
        <v>0.4166666666666668</v>
      </c>
      <c r="C12" s="7">
        <f>IFERROR(INDEX(課程清單[],MATCH(SUMPRODUCT((課程清單[星期幾]=課程表[[#Headers],[星期日]])*(ROUNDDOWN($B12,10)&gt;=ROUNDDOWN(課程清單[開始時間],10))*($B12&lt;=課程清單[結束時間]),課程清單[特殊]),課程清單[特殊],0),2),0)</f>
        <v>0</v>
      </c>
      <c r="D12" s="7">
        <f>IFERROR(INDEX(課程清單[],MATCH(SUMPRODUCT((課程清單[星期幾]=課程表[[#Headers],[星期一]])*(ROUNDDOWN($B12,10)&gt;=ROUNDDOWN(課程清單[開始時間],10))*($B12&lt;=課程清單[結束時間]),課程清單[特殊]),課程清單[特殊],0),2),0)</f>
        <v>0</v>
      </c>
      <c r="E12" s="7">
        <f>IFERROR(INDEX(課程清單[],MATCH(SUMPRODUCT((課程清單[星期幾]=課程表[[#Headers],[星期二]])*(ROUNDDOWN($B12,10)&gt;=ROUNDDOWN(課程清單[開始時間],10))*($B12&lt;=課程清單[結束時間]),課程清單[特殊]),課程清單[特殊],0),2),0)</f>
        <v>0</v>
      </c>
      <c r="F12" s="7">
        <f>IFERROR(INDEX(課程清單[],MATCH(SUMPRODUCT((課程清單[星期幾]=課程表[[#Headers],[星期三]])*(ROUNDDOWN($B12,10)&gt;=ROUNDDOWN(課程清單[開始時間],10))*($B12&lt;=課程清單[結束時間]),課程清單[特殊]),課程清單[特殊],0),2),0)</f>
        <v>0</v>
      </c>
      <c r="G12" s="7">
        <f>IFERROR(INDEX(課程清單[],MATCH(SUMPRODUCT((課程清單[星期幾]=課程表[[#Headers],[星期四]])*(ROUNDDOWN($B12,10)&gt;=ROUNDDOWN(課程清單[開始時間],10))*($B12&lt;=課程清單[結束時間]),課程清單[特殊]),課程清單[特殊],0),2),0)</f>
        <v>0</v>
      </c>
      <c r="H12" s="7">
        <f>IFERROR(INDEX(課程清單[],MATCH(SUMPRODUCT((課程清單[星期幾]=課程表[[#Headers],[星期五]])*(ROUNDDOWN($B12,10)&gt;=ROUNDDOWN(課程清單[開始時間],10))*($B12&lt;=課程清單[結束時間]),課程清單[特殊]),課程清單[特殊],0),2),0)</f>
        <v>0</v>
      </c>
      <c r="I12" s="7">
        <f>IFERROR(INDEX(課程清單[],MATCH(SUMPRODUCT((課程清單[星期幾]=課程表[[#Headers],[星期六]])*(ROUNDDOWN($B12,10)&gt;=ROUNDDOWN(課程清單[開始時間],10))*($B12&lt;=課程清單[結束時間]),課程清單[特殊]),課程清單[特殊],0),2),0)</f>
        <v>0</v>
      </c>
    </row>
    <row r="13" spans="2:9" ht="30" customHeight="1">
      <c r="B13" s="8">
        <f t="shared" si="0"/>
        <v>0.42708333333333348</v>
      </c>
      <c r="C13" s="7">
        <f>IFERROR(INDEX(課程清單[],MATCH(SUMPRODUCT((課程清單[星期幾]=課程表[[#Headers],[星期日]])*(ROUNDDOWN($B13,10)&gt;=ROUNDDOWN(課程清單[開始時間],10))*($B13&lt;=課程清單[結束時間]),課程清單[特殊]),課程清單[特殊],0),2),0)</f>
        <v>0</v>
      </c>
      <c r="D13" s="7">
        <f>IFERROR(INDEX(課程清單[],MATCH(SUMPRODUCT((課程清單[星期幾]=課程表[[#Headers],[星期一]])*(ROUNDDOWN($B13,10)&gt;=ROUNDDOWN(課程清單[開始時間],10))*($B13&lt;=課程清單[結束時間]),課程清單[特殊]),課程清單[特殊],0),2),0)</f>
        <v>0</v>
      </c>
      <c r="E13" s="7">
        <f>IFERROR(INDEX(課程清單[],MATCH(SUMPRODUCT((課程清單[星期幾]=課程表[[#Headers],[星期二]])*(ROUNDDOWN($B13,10)&gt;=ROUNDDOWN(課程清單[開始時間],10))*($B13&lt;=課程清單[結束時間]),課程清單[特殊]),課程清單[特殊],0),2),0)</f>
        <v>0</v>
      </c>
      <c r="F13" s="7">
        <f>IFERROR(INDEX(課程清單[],MATCH(SUMPRODUCT((課程清單[星期幾]=課程表[[#Headers],[星期三]])*(ROUNDDOWN($B13,10)&gt;=ROUNDDOWN(課程清單[開始時間],10))*($B13&lt;=課程清單[結束時間]),課程清單[特殊]),課程清單[特殊],0),2),0)</f>
        <v>0</v>
      </c>
      <c r="G13" s="7">
        <f>IFERROR(INDEX(課程清單[],MATCH(SUMPRODUCT((課程清單[星期幾]=課程表[[#Headers],[星期四]])*(ROUNDDOWN($B13,10)&gt;=ROUNDDOWN(課程清單[開始時間],10))*($B13&lt;=課程清單[結束時間]),課程清單[特殊]),課程清單[特殊],0),2),0)</f>
        <v>0</v>
      </c>
      <c r="H13" s="7">
        <f>IFERROR(INDEX(課程清單[],MATCH(SUMPRODUCT((課程清單[星期幾]=課程表[[#Headers],[星期五]])*(ROUNDDOWN($B13,10)&gt;=ROUNDDOWN(課程清單[開始時間],10))*($B13&lt;=課程清單[結束時間]),課程清單[特殊]),課程清單[特殊],0),2),0)</f>
        <v>0</v>
      </c>
      <c r="I13" s="7">
        <f>IFERROR(INDEX(課程清單[],MATCH(SUMPRODUCT((課程清單[星期幾]=課程表[[#Headers],[星期六]])*(ROUNDDOWN($B13,10)&gt;=ROUNDDOWN(課程清單[開始時間],10))*($B13&lt;=課程清單[結束時間]),課程清單[特殊]),課程清單[特殊],0),2),0)</f>
        <v>0</v>
      </c>
    </row>
    <row r="14" spans="2:9" ht="30" customHeight="1">
      <c r="B14" s="8">
        <f t="shared" si="0"/>
        <v>0.43750000000000017</v>
      </c>
      <c r="C14" s="7">
        <f>IFERROR(INDEX(課程清單[],MATCH(SUMPRODUCT((課程清單[星期幾]=課程表[[#Headers],[星期日]])*(ROUNDDOWN($B14,10)&gt;=ROUNDDOWN(課程清單[開始時間],10))*($B14&lt;=課程清單[結束時間]),課程清單[特殊]),課程清單[特殊],0),2),0)</f>
        <v>0</v>
      </c>
      <c r="D14" s="7">
        <f>IFERROR(INDEX(課程清單[],MATCH(SUMPRODUCT((課程清單[星期幾]=課程表[[#Headers],[星期一]])*(ROUNDDOWN($B14,10)&gt;=ROUNDDOWN(課程清單[開始時間],10))*($B14&lt;=課程清單[結束時間]),課程清單[特殊]),課程清單[特殊],0),2),0)</f>
        <v>0</v>
      </c>
      <c r="E14" s="7">
        <f>IFERROR(INDEX(課程清單[],MATCH(SUMPRODUCT((課程清單[星期幾]=課程表[[#Headers],[星期二]])*(ROUNDDOWN($B14,10)&gt;=ROUNDDOWN(課程清單[開始時間],10))*($B14&lt;=課程清單[結束時間]),課程清單[特殊]),課程清單[特殊],0),2),0)</f>
        <v>0</v>
      </c>
      <c r="F14" s="7">
        <f>IFERROR(INDEX(課程清單[],MATCH(SUMPRODUCT((課程清單[星期幾]=課程表[[#Headers],[星期三]])*(ROUNDDOWN($B14,10)&gt;=ROUNDDOWN(課程清單[開始時間],10))*($B14&lt;=課程清單[結束時間]),課程清單[特殊]),課程清單[特殊],0),2),0)</f>
        <v>0</v>
      </c>
      <c r="G14" s="7">
        <f>IFERROR(INDEX(課程清單[],MATCH(SUMPRODUCT((課程清單[星期幾]=課程表[[#Headers],[星期四]])*(ROUNDDOWN($B14,10)&gt;=ROUNDDOWN(課程清單[開始時間],10))*($B14&lt;=課程清單[結束時間]),課程清單[特殊]),課程清單[特殊],0),2),0)</f>
        <v>0</v>
      </c>
      <c r="H14" s="7">
        <f>IFERROR(INDEX(課程清單[],MATCH(SUMPRODUCT((課程清單[星期幾]=課程表[[#Headers],[星期五]])*(ROUNDDOWN($B14,10)&gt;=ROUNDDOWN(課程清單[開始時間],10))*($B14&lt;=課程清單[結束時間]),課程清單[特殊]),課程清單[特殊],0),2),0)</f>
        <v>0</v>
      </c>
      <c r="I14" s="7">
        <f>IFERROR(INDEX(課程清單[],MATCH(SUMPRODUCT((課程清單[星期幾]=課程表[[#Headers],[星期六]])*(ROUNDDOWN($B14,10)&gt;=ROUNDDOWN(課程清單[開始時間],10))*($B14&lt;=課程清單[結束時間]),課程清單[特殊]),課程清單[特殊],0),2),0)</f>
        <v>0</v>
      </c>
    </row>
    <row r="15" spans="2:9" ht="30" customHeight="1">
      <c r="B15" s="8">
        <f t="shared" si="0"/>
        <v>0.44791666666666685</v>
      </c>
      <c r="C15" s="7">
        <f>IFERROR(INDEX(課程清單[],MATCH(SUMPRODUCT((課程清單[星期幾]=課程表[[#Headers],[星期日]])*(ROUNDDOWN($B15,10)&gt;=ROUNDDOWN(課程清單[開始時間],10))*($B15&lt;=課程清單[結束時間]),課程清單[特殊]),課程清單[特殊],0),2),0)</f>
        <v>0</v>
      </c>
      <c r="D15" s="7">
        <f>IFERROR(INDEX(課程清單[],MATCH(SUMPRODUCT((課程清單[星期幾]=課程表[[#Headers],[星期一]])*(ROUNDDOWN($B15,10)&gt;=ROUNDDOWN(課程清單[開始時間],10))*($B15&lt;=課程清單[結束時間]),課程清單[特殊]),課程清單[特殊],0),2),0)</f>
        <v>0</v>
      </c>
      <c r="E15" s="7">
        <f>IFERROR(INDEX(課程清單[],MATCH(SUMPRODUCT((課程清單[星期幾]=課程表[[#Headers],[星期二]])*(ROUNDDOWN($B15,10)&gt;=ROUNDDOWN(課程清單[開始時間],10))*($B15&lt;=課程清單[結束時間]),課程清單[特殊]),課程清單[特殊],0),2),0)</f>
        <v>0</v>
      </c>
      <c r="F15" s="7">
        <f>IFERROR(INDEX(課程清單[],MATCH(SUMPRODUCT((課程清單[星期幾]=課程表[[#Headers],[星期三]])*(ROUNDDOWN($B15,10)&gt;=ROUNDDOWN(課程清單[開始時間],10))*($B15&lt;=課程清單[結束時間]),課程清單[特殊]),課程清單[特殊],0),2),0)</f>
        <v>0</v>
      </c>
      <c r="G15" s="7">
        <f>IFERROR(INDEX(課程清單[],MATCH(SUMPRODUCT((課程清單[星期幾]=課程表[[#Headers],[星期四]])*(ROUNDDOWN($B15,10)&gt;=ROUNDDOWN(課程清單[開始時間],10))*($B15&lt;=課程清單[結束時間]),課程清單[特殊]),課程清單[特殊],0),2),0)</f>
        <v>0</v>
      </c>
      <c r="H15" s="7">
        <f>IFERROR(INDEX(課程清單[],MATCH(SUMPRODUCT((課程清單[星期幾]=課程表[[#Headers],[星期五]])*(ROUNDDOWN($B15,10)&gt;=ROUNDDOWN(課程清單[開始時間],10))*($B15&lt;=課程清單[結束時間]),課程清單[特殊]),課程清單[特殊],0),2),0)</f>
        <v>0</v>
      </c>
      <c r="I15" s="7">
        <f>IFERROR(INDEX(課程清單[],MATCH(SUMPRODUCT((課程清單[星期幾]=課程表[[#Headers],[星期六]])*(ROUNDDOWN($B15,10)&gt;=ROUNDDOWN(課程清單[開始時間],10))*($B15&lt;=課程清單[結束時間]),課程清單[特殊]),課程清單[特殊],0),2),0)</f>
        <v>0</v>
      </c>
    </row>
    <row r="16" spans="2:9" ht="30" customHeight="1">
      <c r="B16" s="8">
        <f t="shared" si="0"/>
        <v>0.45833333333333354</v>
      </c>
      <c r="C16" s="7">
        <f>IFERROR(INDEX(課程清單[],MATCH(SUMPRODUCT((課程清單[星期幾]=課程表[[#Headers],[星期日]])*(ROUNDDOWN($B16,10)&gt;=ROUNDDOWN(課程清單[開始時間],10))*($B16&lt;=課程清單[結束時間]),課程清單[特殊]),課程清單[特殊],0),2),0)</f>
        <v>0</v>
      </c>
      <c r="D16" s="7">
        <f>IFERROR(INDEX(課程清單[],MATCH(SUMPRODUCT((課程清單[星期幾]=課程表[[#Headers],[星期一]])*(ROUNDDOWN($B16,10)&gt;=ROUNDDOWN(課程清單[開始時間],10))*($B16&lt;=課程清單[結束時間]),課程清單[特殊]),課程清單[特殊],0),2),0)</f>
        <v>0</v>
      </c>
      <c r="E16" s="7" t="str">
        <f>IFERROR(INDEX(課程清單[],MATCH(SUMPRODUCT((課程清單[星期幾]=課程表[[#Headers],[星期二]])*(ROUNDDOWN($B16,10)&gt;=ROUNDDOWN(課程清單[開始時間],10))*($B16&lt;=課程清單[結束時間]),課程清單[特殊]),課程清單[特殊],0),2),0)</f>
        <v>HPE-295</v>
      </c>
      <c r="F16" s="7">
        <f>IFERROR(INDEX(課程清單[],MATCH(SUMPRODUCT((課程清單[星期幾]=課程表[[#Headers],[星期三]])*(ROUNDDOWN($B16,10)&gt;=ROUNDDOWN(課程清單[開始時間],10))*($B16&lt;=課程清單[結束時間]),課程清單[特殊]),課程清單[特殊],0),2),0)</f>
        <v>0</v>
      </c>
      <c r="G16" s="7" t="str">
        <f>IFERROR(INDEX(課程清單[],MATCH(SUMPRODUCT((課程清單[星期幾]=課程表[[#Headers],[星期四]])*(ROUNDDOWN($B16,10)&gt;=ROUNDDOWN(課程清單[開始時間],10))*($B16&lt;=課程清單[結束時間]),課程清單[特殊]),課程清單[特殊],0),2),0)</f>
        <v>HPE-295</v>
      </c>
      <c r="H16" s="7">
        <f>IFERROR(INDEX(課程清單[],MATCH(SUMPRODUCT((課程清單[星期幾]=課程表[[#Headers],[星期五]])*(ROUNDDOWN($B16,10)&gt;=ROUNDDOWN(課程清單[開始時間],10))*($B16&lt;=課程清單[結束時間]),課程清單[特殊]),課程清單[特殊],0),2),0)</f>
        <v>0</v>
      </c>
      <c r="I16" s="7">
        <f>IFERROR(INDEX(課程清單[],MATCH(SUMPRODUCT((課程清單[星期幾]=課程表[[#Headers],[星期六]])*(ROUNDDOWN($B16,10)&gt;=ROUNDDOWN(課程清單[開始時間],10))*($B16&lt;=課程清單[結束時間]),課程清單[特殊]),課程清單[特殊],0),2),0)</f>
        <v>0</v>
      </c>
    </row>
    <row r="17" spans="1:9" ht="30" customHeight="1">
      <c r="B17" s="8">
        <f t="shared" si="0"/>
        <v>0.46875000000000022</v>
      </c>
      <c r="C17" s="7">
        <f>IFERROR(INDEX(課程清單[],MATCH(SUMPRODUCT((課程清單[星期幾]=課程表[[#Headers],[星期日]])*(ROUNDDOWN($B17,10)&gt;=ROUNDDOWN(課程清單[開始時間],10))*($B17&lt;=課程清單[結束時間]),課程清單[特殊]),課程清單[特殊],0),2),0)</f>
        <v>0</v>
      </c>
      <c r="D17" s="7">
        <f>IFERROR(INDEX(課程清單[],MATCH(SUMPRODUCT((課程清單[星期幾]=課程表[[#Headers],[星期一]])*(ROUNDDOWN($B17,10)&gt;=ROUNDDOWN(課程清單[開始時間],10))*($B17&lt;=課程清單[結束時間]),課程清單[特殊]),課程清單[特殊],0),2),0)</f>
        <v>0</v>
      </c>
      <c r="E17" s="7" t="str">
        <f>IFERROR(INDEX(課程清單[],MATCH(SUMPRODUCT((課程清單[星期幾]=課程表[[#Headers],[星期二]])*(ROUNDDOWN($B17,10)&gt;=ROUNDDOWN(課程清單[開始時間],10))*($B17&lt;=課程清單[結束時間]),課程清單[特殊]),課程清單[特殊],0),2),0)</f>
        <v>HPE-295</v>
      </c>
      <c r="F17" s="7">
        <f>IFERROR(INDEX(課程清單[],MATCH(SUMPRODUCT((課程清單[星期幾]=課程表[[#Headers],[星期三]])*(ROUNDDOWN($B17,10)&gt;=ROUNDDOWN(課程清單[開始時間],10))*($B17&lt;=課程清單[結束時間]),課程清單[特殊]),課程清單[特殊],0),2),0)</f>
        <v>0</v>
      </c>
      <c r="G17" s="7" t="str">
        <f>IFERROR(INDEX(課程清單[],MATCH(SUMPRODUCT((課程清單[星期幾]=課程表[[#Headers],[星期四]])*(ROUNDDOWN($B17,10)&gt;=ROUNDDOWN(課程清單[開始時間],10))*($B17&lt;=課程清單[結束時間]),課程清單[特殊]),課程清單[特殊],0),2),0)</f>
        <v>HPE-295</v>
      </c>
      <c r="H17" s="7">
        <f>IFERROR(INDEX(課程清單[],MATCH(SUMPRODUCT((課程清單[星期幾]=課程表[[#Headers],[星期五]])*(ROUNDDOWN($B17,10)&gt;=ROUNDDOWN(課程清單[開始時間],10))*($B17&lt;=課程清單[結束時間]),課程清單[特殊]),課程清單[特殊],0),2),0)</f>
        <v>0</v>
      </c>
      <c r="I17" s="7">
        <f>IFERROR(INDEX(課程清單[],MATCH(SUMPRODUCT((課程清單[星期幾]=課程表[[#Headers],[星期六]])*(ROUNDDOWN($B17,10)&gt;=ROUNDDOWN(課程清單[開始時間],10))*($B17&lt;=課程清單[結束時間]),課程清單[特殊]),課程清單[特殊],0),2),0)</f>
        <v>0</v>
      </c>
    </row>
    <row r="18" spans="1:9" ht="30" customHeight="1">
      <c r="B18" s="8">
        <f t="shared" si="0"/>
        <v>0.47916666666666691</v>
      </c>
      <c r="C18" s="7">
        <f>IFERROR(INDEX(課程清單[],MATCH(SUMPRODUCT((課程清單[星期幾]=課程表[[#Headers],[星期日]])*(ROUNDDOWN($B18,10)&gt;=ROUNDDOWN(課程清單[開始時間],10))*($B18&lt;=課程清單[結束時間]),課程清單[特殊]),課程清單[特殊],0),2),0)</f>
        <v>0</v>
      </c>
      <c r="D18" s="7">
        <f>IFERROR(INDEX(課程清單[],MATCH(SUMPRODUCT((課程清單[星期幾]=課程表[[#Headers],[星期一]])*(ROUNDDOWN($B18,10)&gt;=ROUNDDOWN(課程清單[開始時間],10))*($B18&lt;=課程清單[結束時間]),課程清單[特殊]),課程清單[特殊],0),2),0)</f>
        <v>0</v>
      </c>
      <c r="E18" s="7" t="str">
        <f>IFERROR(INDEX(課程清單[],MATCH(SUMPRODUCT((課程清單[星期幾]=課程表[[#Headers],[星期二]])*(ROUNDDOWN($B18,10)&gt;=ROUNDDOWN(課程清單[開始時間],10))*($B18&lt;=課程清單[結束時間]),課程清單[特殊]),課程清單[特殊],0),2),0)</f>
        <v>HPE-295</v>
      </c>
      <c r="F18" s="7">
        <f>IFERROR(INDEX(課程清單[],MATCH(SUMPRODUCT((課程清單[星期幾]=課程表[[#Headers],[星期三]])*(ROUNDDOWN($B18,10)&gt;=ROUNDDOWN(課程清單[開始時間],10))*($B18&lt;=課程清單[結束時間]),課程清單[特殊]),課程清單[特殊],0),2),0)</f>
        <v>0</v>
      </c>
      <c r="G18" s="7" t="str">
        <f>IFERROR(INDEX(課程清單[],MATCH(SUMPRODUCT((課程清單[星期幾]=課程表[[#Headers],[星期四]])*(ROUNDDOWN($B18,10)&gt;=ROUNDDOWN(課程清單[開始時間],10))*($B18&lt;=課程清單[結束時間]),課程清單[特殊]),課程清單[特殊],0),2),0)</f>
        <v>HPE-295</v>
      </c>
      <c r="H18" s="7">
        <f>IFERROR(INDEX(課程清單[],MATCH(SUMPRODUCT((課程清單[星期幾]=課程表[[#Headers],[星期五]])*(ROUNDDOWN($B18,10)&gt;=ROUNDDOWN(課程清單[開始時間],10))*($B18&lt;=課程清單[結束時間]),課程清單[特殊]),課程清單[特殊],0),2),0)</f>
        <v>0</v>
      </c>
      <c r="I18" s="7">
        <f>IFERROR(INDEX(課程清單[],MATCH(SUMPRODUCT((課程清單[星期幾]=課程表[[#Headers],[星期六]])*(ROUNDDOWN($B18,10)&gt;=ROUNDDOWN(課程清單[開始時間],10))*($B18&lt;=課程清單[結束時間]),課程清單[特殊]),課程清單[特殊],0),2),0)</f>
        <v>0</v>
      </c>
    </row>
    <row r="19" spans="1:9" ht="30" customHeight="1">
      <c r="B19" s="8">
        <f t="shared" si="0"/>
        <v>0.48958333333333359</v>
      </c>
      <c r="C19" s="7">
        <f>IFERROR(INDEX(課程清單[],MATCH(SUMPRODUCT((課程清單[星期幾]=課程表[[#Headers],[星期日]])*(ROUNDDOWN($B19,10)&gt;=ROUNDDOWN(課程清單[開始時間],10))*($B19&lt;=課程清單[結束時間]),課程清單[特殊]),課程清單[特殊],0),2),0)</f>
        <v>0</v>
      </c>
      <c r="D19" s="7">
        <f>IFERROR(INDEX(課程清單[],MATCH(SUMPRODUCT((課程清單[星期幾]=課程表[[#Headers],[星期一]])*(ROUNDDOWN($B19,10)&gt;=ROUNDDOWN(課程清單[開始時間],10))*($B19&lt;=課程清單[結束時間]),課程清單[特殊]),課程清單[特殊],0),2),0)</f>
        <v>0</v>
      </c>
      <c r="E19" s="7" t="str">
        <f>IFERROR(INDEX(課程清單[],MATCH(SUMPRODUCT((課程清單[星期幾]=課程表[[#Headers],[星期二]])*(ROUNDDOWN($B19,10)&gt;=ROUNDDOWN(課程清單[開始時間],10))*($B19&lt;=課程清單[結束時間]),課程清單[特殊]),課程清單[特殊],0),2),0)</f>
        <v>HPE-295</v>
      </c>
      <c r="F19" s="7">
        <f>IFERROR(INDEX(課程清單[],MATCH(SUMPRODUCT((課程清單[星期幾]=課程表[[#Headers],[星期三]])*(ROUNDDOWN($B19,10)&gt;=ROUNDDOWN(課程清單[開始時間],10))*($B19&lt;=課程清單[結束時間]),課程清單[特殊]),課程清單[特殊],0),2),0)</f>
        <v>0</v>
      </c>
      <c r="G19" s="7" t="str">
        <f>IFERROR(INDEX(課程清單[],MATCH(SUMPRODUCT((課程清單[星期幾]=課程表[[#Headers],[星期四]])*(ROUNDDOWN($B19,10)&gt;=ROUNDDOWN(課程清單[開始時間],10))*($B19&lt;=課程清單[結束時間]),課程清單[特殊]),課程清單[特殊],0),2),0)</f>
        <v>HPE-295</v>
      </c>
      <c r="H19" s="7">
        <f>IFERROR(INDEX(課程清單[],MATCH(SUMPRODUCT((課程清單[星期幾]=課程表[[#Headers],[星期五]])*(ROUNDDOWN($B19,10)&gt;=ROUNDDOWN(課程清單[開始時間],10))*($B19&lt;=課程清單[結束時間]),課程清單[特殊]),課程清單[特殊],0),2),0)</f>
        <v>0</v>
      </c>
      <c r="I19" s="7">
        <f>IFERROR(INDEX(課程清單[],MATCH(SUMPRODUCT((課程清單[星期幾]=課程表[[#Headers],[星期六]])*(ROUNDDOWN($B19,10)&gt;=ROUNDDOWN(課程清單[開始時間],10))*($B19&lt;=課程清單[結束時間]),課程清單[特殊]),課程清單[特殊],0),2),0)</f>
        <v>0</v>
      </c>
    </row>
    <row r="20" spans="1:9" ht="30" customHeight="1">
      <c r="B20" s="8">
        <f t="shared" si="0"/>
        <v>0.50000000000000022</v>
      </c>
      <c r="C20" s="7">
        <f>IFERROR(INDEX(課程清單[],MATCH(SUMPRODUCT((課程清單[星期幾]=課程表[[#Headers],[星期日]])*(ROUNDDOWN($B20,10)&gt;=ROUNDDOWN(課程清單[開始時間],10))*($B20&lt;=課程清單[結束時間]),課程清單[特殊]),課程清單[特殊],0),2),0)</f>
        <v>0</v>
      </c>
      <c r="D20" s="7">
        <f>IFERROR(INDEX(課程清單[],MATCH(SUMPRODUCT((課程清單[星期幾]=課程表[[#Headers],[星期一]])*(ROUNDDOWN($B20,10)&gt;=ROUNDDOWN(課程清單[開始時間],10))*($B20&lt;=課程清單[結束時間]),課程清單[特殊]),課程清單[特殊],0),2),0)</f>
        <v>0</v>
      </c>
      <c r="E20" s="7" t="str">
        <f>IFERROR(INDEX(課程清單[],MATCH(SUMPRODUCT((課程清單[星期幾]=課程表[[#Headers],[星期二]])*(ROUNDDOWN($B20,10)&gt;=ROUNDDOWN(課程清單[開始時間],10))*($B20&lt;=課程清單[結束時間]),課程清單[特殊]),課程清單[特殊],0),2),0)</f>
        <v>HPE-295</v>
      </c>
      <c r="F20" s="7">
        <f>IFERROR(INDEX(課程清單[],MATCH(SUMPRODUCT((課程清單[星期幾]=課程表[[#Headers],[星期三]])*(ROUNDDOWN($B20,10)&gt;=ROUNDDOWN(課程清單[開始時間],10))*($B20&lt;=課程清單[結束時間]),課程清單[特殊]),課程清單[特殊],0),2),0)</f>
        <v>0</v>
      </c>
      <c r="G20" s="7" t="str">
        <f>IFERROR(INDEX(課程清單[],MATCH(SUMPRODUCT((課程清單[星期幾]=課程表[[#Headers],[星期四]])*(ROUNDDOWN($B20,10)&gt;=ROUNDDOWN(課程清單[開始時間],10))*($B20&lt;=課程清單[結束時間]),課程清單[特殊]),課程清單[特殊],0),2),0)</f>
        <v>HPE-295</v>
      </c>
      <c r="H20" s="7">
        <f>IFERROR(INDEX(課程清單[],MATCH(SUMPRODUCT((課程清單[星期幾]=課程表[[#Headers],[星期五]])*(ROUNDDOWN($B20,10)&gt;=ROUNDDOWN(課程清單[開始時間],10))*($B20&lt;=課程清單[結束時間]),課程清單[特殊]),課程清單[特殊],0),2),0)</f>
        <v>0</v>
      </c>
      <c r="I20" s="7">
        <f>IFERROR(INDEX(課程清單[],MATCH(SUMPRODUCT((課程清單[星期幾]=課程表[[#Headers],[星期六]])*(ROUNDDOWN($B20,10)&gt;=ROUNDDOWN(課程清單[開始時間],10))*($B20&lt;=課程清單[結束時間]),課程清單[特殊]),課程清單[特殊],0),2),0)</f>
        <v>0</v>
      </c>
    </row>
    <row r="21" spans="1:9" ht="30" customHeight="1">
      <c r="B21" s="8">
        <f t="shared" si="0"/>
        <v>0.51041666666666685</v>
      </c>
      <c r="C21" s="7">
        <f>IFERROR(INDEX(課程清單[],MATCH(SUMPRODUCT((課程清單[星期幾]=課程表[[#Headers],[星期日]])*(ROUNDDOWN($B21,10)&gt;=ROUNDDOWN(課程清單[開始時間],10))*($B21&lt;=課程清單[結束時間]),課程清單[特殊]),課程清單[特殊],0),2),0)</f>
        <v>0</v>
      </c>
      <c r="D21" s="7">
        <f>IFERROR(INDEX(課程清單[],MATCH(SUMPRODUCT((課程清單[星期幾]=課程表[[#Headers],[星期一]])*(ROUNDDOWN($B21,10)&gt;=ROUNDDOWN(課程清單[開始時間],10))*($B21&lt;=課程清單[結束時間]),課程清單[特殊]),課程清單[特殊],0),2),0)</f>
        <v>0</v>
      </c>
      <c r="E21" s="7">
        <f>IFERROR(INDEX(課程清單[],MATCH(SUMPRODUCT((課程清單[星期幾]=課程表[[#Headers],[星期二]])*(ROUNDDOWN($B21,10)&gt;=ROUNDDOWN(課程清單[開始時間],10))*($B21&lt;=課程清單[結束時間]),課程清單[特殊]),課程清單[特殊],0),2),0)</f>
        <v>0</v>
      </c>
      <c r="F21" s="7">
        <f>IFERROR(INDEX(課程清單[],MATCH(SUMPRODUCT((課程清單[星期幾]=課程表[[#Headers],[星期三]])*(ROUNDDOWN($B21,10)&gt;=ROUNDDOWN(課程清單[開始時間],10))*($B21&lt;=課程清單[結束時間]),課程清單[特殊]),課程清單[特殊],0),2),0)</f>
        <v>0</v>
      </c>
      <c r="G21" s="7">
        <f>IFERROR(INDEX(課程清單[],MATCH(SUMPRODUCT((課程清單[星期幾]=課程表[[#Headers],[星期四]])*(ROUNDDOWN($B21,10)&gt;=ROUNDDOWN(課程清單[開始時間],10))*($B21&lt;=課程清單[結束時間]),課程清單[特殊]),課程清單[特殊],0),2),0)</f>
        <v>0</v>
      </c>
      <c r="H21" s="7">
        <f>IFERROR(INDEX(課程清單[],MATCH(SUMPRODUCT((課程清單[星期幾]=課程表[[#Headers],[星期五]])*(ROUNDDOWN($B21,10)&gt;=ROUNDDOWN(課程清單[開始時間],10))*($B21&lt;=課程清單[結束時間]),課程清單[特殊]),課程清單[特殊],0),2),0)</f>
        <v>0</v>
      </c>
      <c r="I21" s="7">
        <f>IFERROR(INDEX(課程清單[],MATCH(SUMPRODUCT((課程清單[星期幾]=課程表[[#Headers],[星期六]])*(ROUNDDOWN($B21,10)&gt;=ROUNDDOWN(課程清單[開始時間],10))*($B21&lt;=課程清單[結束時間]),課程清單[特殊]),課程清單[特殊],0),2),0)</f>
        <v>0</v>
      </c>
    </row>
    <row r="22" spans="1:9" ht="30" customHeight="1">
      <c r="B22" s="8">
        <f t="shared" si="0"/>
        <v>0.52083333333333348</v>
      </c>
      <c r="C22" s="7">
        <f>IFERROR(INDEX(課程清單[],MATCH(SUMPRODUCT((課程清單[星期幾]=課程表[[#Headers],[星期日]])*(ROUNDDOWN($B22,10)&gt;=ROUNDDOWN(課程清單[開始時間],10))*($B22&lt;=課程清單[結束時間]),課程清單[特殊]),課程清單[特殊],0),2),0)</f>
        <v>0</v>
      </c>
      <c r="D22" s="7">
        <f>IFERROR(INDEX(課程清單[],MATCH(SUMPRODUCT((課程清單[星期幾]=課程表[[#Headers],[星期一]])*(ROUNDDOWN($B22,10)&gt;=ROUNDDOWN(課程清單[開始時間],10))*($B22&lt;=課程清單[結束時間]),課程清單[特殊]),課程清單[特殊],0),2),0)</f>
        <v>0</v>
      </c>
      <c r="E22" s="7">
        <f>IFERROR(INDEX(課程清單[],MATCH(SUMPRODUCT((課程清單[星期幾]=課程表[[#Headers],[星期二]])*(ROUNDDOWN($B22,10)&gt;=ROUNDDOWN(課程清單[開始時間],10))*($B22&lt;=課程清單[結束時間]),課程清單[特殊]),課程清單[特殊],0),2),0)</f>
        <v>0</v>
      </c>
      <c r="F22" s="7">
        <f>IFERROR(INDEX(課程清單[],MATCH(SUMPRODUCT((課程清單[星期幾]=課程表[[#Headers],[星期三]])*(ROUNDDOWN($B22,10)&gt;=ROUNDDOWN(課程清單[開始時間],10))*($B22&lt;=課程清單[結束時間]),課程清單[特殊]),課程清單[特殊],0),2),0)</f>
        <v>0</v>
      </c>
      <c r="G22" s="7">
        <f>IFERROR(INDEX(課程清單[],MATCH(SUMPRODUCT((課程清單[星期幾]=課程表[[#Headers],[星期四]])*(ROUNDDOWN($B22,10)&gt;=ROUNDDOWN(課程清單[開始時間],10))*($B22&lt;=課程清單[結束時間]),課程清單[特殊]),課程清單[特殊],0),2),0)</f>
        <v>0</v>
      </c>
      <c r="H22" s="7">
        <f>IFERROR(INDEX(課程清單[],MATCH(SUMPRODUCT((課程清單[星期幾]=課程表[[#Headers],[星期五]])*(ROUNDDOWN($B22,10)&gt;=ROUNDDOWN(課程清單[開始時間],10))*($B22&lt;=課程清單[結束時間]),課程清單[特殊]),課程清單[特殊],0),2),0)</f>
        <v>0</v>
      </c>
      <c r="I22" s="7">
        <f>IFERROR(INDEX(課程清單[],MATCH(SUMPRODUCT((課程清單[星期幾]=課程表[[#Headers],[星期六]])*(ROUNDDOWN($B22,10)&gt;=ROUNDDOWN(課程清單[開始時間],10))*($B22&lt;=課程清單[結束時間]),課程清單[特殊]),課程清單[特殊],0),2),0)</f>
        <v>0</v>
      </c>
    </row>
    <row r="23" spans="1:9" ht="30" customHeight="1">
      <c r="A23" s="9"/>
      <c r="B23" s="8">
        <f t="shared" si="0"/>
        <v>0.53125000000000011</v>
      </c>
      <c r="C23" s="7">
        <f>IFERROR(INDEX(課程清單[],MATCH(SUMPRODUCT((課程清單[星期幾]=課程表[[#Headers],[星期日]])*(ROUNDDOWN($B23,10)&gt;=ROUNDDOWN(課程清單[開始時間],10))*($B23&lt;=課程清單[結束時間]),課程清單[特殊]),課程清單[特殊],0),2),0)</f>
        <v>0</v>
      </c>
      <c r="D23" s="7">
        <f>IFERROR(INDEX(課程清單[],MATCH(SUMPRODUCT((課程清單[星期幾]=課程表[[#Headers],[星期一]])*(ROUNDDOWN($B23,10)&gt;=ROUNDDOWN(課程清單[開始時間],10))*($B23&lt;=課程清單[結束時間]),課程清單[特殊]),課程清單[特殊],0),2),0)</f>
        <v>0</v>
      </c>
      <c r="E23" s="7">
        <f>IFERROR(INDEX(課程清單[],MATCH(SUMPRODUCT((課程清單[星期幾]=課程表[[#Headers],[星期二]])*(ROUNDDOWN($B23,10)&gt;=ROUNDDOWN(課程清單[開始時間],10))*($B23&lt;=課程清單[結束時間]),課程清單[特殊]),課程清單[特殊],0),2),0)</f>
        <v>0</v>
      </c>
      <c r="F23" s="7">
        <f>IFERROR(INDEX(課程清單[],MATCH(SUMPRODUCT((課程清單[星期幾]=課程表[[#Headers],[星期三]])*(ROUNDDOWN($B23,10)&gt;=ROUNDDOWN(課程清單[開始時間],10))*($B23&lt;=課程清單[結束時間]),課程清單[特殊]),課程清單[特殊],0),2),0)</f>
        <v>0</v>
      </c>
      <c r="G23" s="7">
        <f>IFERROR(INDEX(課程清單[],MATCH(SUMPRODUCT((課程清單[星期幾]=課程表[[#Headers],[星期四]])*(ROUNDDOWN($B23,10)&gt;=ROUNDDOWN(課程清單[開始時間],10))*($B23&lt;=課程清單[結束時間]),課程清單[特殊]),課程清單[特殊],0),2),0)</f>
        <v>0</v>
      </c>
      <c r="H23" s="7">
        <f>IFERROR(INDEX(課程清單[],MATCH(SUMPRODUCT((課程清單[星期幾]=課程表[[#Headers],[星期五]])*(ROUNDDOWN($B23,10)&gt;=ROUNDDOWN(課程清單[開始時間],10))*($B23&lt;=課程清單[結束時間]),課程清單[特殊]),課程清單[特殊],0),2),0)</f>
        <v>0</v>
      </c>
      <c r="I23" s="7">
        <f>IFERROR(INDEX(課程清單[],MATCH(SUMPRODUCT((課程清單[星期幾]=課程表[[#Headers],[星期六]])*(ROUNDDOWN($B23,10)&gt;=ROUNDDOWN(課程清單[開始時間],10))*($B23&lt;=課程清單[結束時間]),課程清單[特殊]),課程清單[特殊],0),2),0)</f>
        <v>0</v>
      </c>
    </row>
    <row r="24" spans="1:9" ht="30" customHeight="1">
      <c r="A24" s="9"/>
      <c r="B24" s="8">
        <f t="shared" si="0"/>
        <v>0.54166666666666674</v>
      </c>
      <c r="C24" s="7">
        <f>IFERROR(INDEX(課程清單[],MATCH(SUMPRODUCT((課程清單[星期幾]=課程表[[#Headers],[星期日]])*(ROUNDDOWN($B24,10)&gt;=ROUNDDOWN(課程清單[開始時間],10))*($B24&lt;=課程清單[結束時間]),課程清單[特殊]),課程清單[特殊],0),2),0)</f>
        <v>0</v>
      </c>
      <c r="D24" s="7" t="str">
        <f>IFERROR(INDEX(課程清單[],MATCH(SUMPRODUCT((課程清單[星期幾]=課程表[[#Headers],[星期一]])*(ROUNDDOWN($B24,10)&gt;=ROUNDDOWN(課程清單[開始時間],10))*($B24&lt;=課程清單[結束時間]),課程清單[特殊]),課程清單[特殊],0),2),0)</f>
        <v>WR-121</v>
      </c>
      <c r="E24" s="7">
        <f>IFERROR(INDEX(課程清單[],MATCH(SUMPRODUCT((課程清單[星期幾]=課程表[[#Headers],[星期二]])*(ROUNDDOWN($B24,10)&gt;=ROUNDDOWN(課程清單[開始時間],10))*($B24&lt;=課程清單[結束時間]),課程清單[特殊]),課程清單[特殊],0),2),0)</f>
        <v>0</v>
      </c>
      <c r="F24" s="7" t="str">
        <f>IFERROR(INDEX(課程清單[],MATCH(SUMPRODUCT((課程清單[星期幾]=課程表[[#Headers],[星期三]])*(ROUNDDOWN($B24,10)&gt;=ROUNDDOWN(課程清單[開始時間],10))*($B24&lt;=課程清單[結束時間]),課程清單[特殊]),課程清單[特殊],0),2),0)</f>
        <v>WR-121</v>
      </c>
      <c r="G24" s="7">
        <f>IFERROR(INDEX(課程清單[],MATCH(SUMPRODUCT((課程清單[星期幾]=課程表[[#Headers],[星期四]])*(ROUNDDOWN($B24,10)&gt;=ROUNDDOWN(課程清單[開始時間],10))*($B24&lt;=課程清單[結束時間]),課程清單[特殊]),課程清單[特殊],0),2),0)</f>
        <v>0</v>
      </c>
      <c r="H24" s="7">
        <f>IFERROR(INDEX(課程清單[],MATCH(SUMPRODUCT((課程清單[星期幾]=課程表[[#Headers],[星期五]])*(ROUNDDOWN($B24,10)&gt;=ROUNDDOWN(課程清單[開始時間],10))*($B24&lt;=課程清單[結束時間]),課程清單[特殊]),課程清單[特殊],0),2),0)</f>
        <v>0</v>
      </c>
      <c r="I24" s="7">
        <f>IFERROR(INDEX(課程清單[],MATCH(SUMPRODUCT((課程清單[星期幾]=課程表[[#Headers],[星期六]])*(ROUNDDOWN($B24,10)&gt;=ROUNDDOWN(課程清單[開始時間],10))*($B24&lt;=課程清單[結束時間]),課程清單[特殊]),課程清單[特殊],0),2),0)</f>
        <v>0</v>
      </c>
    </row>
    <row r="25" spans="1:9" ht="30" customHeight="1">
      <c r="B25" s="8">
        <f t="shared" si="0"/>
        <v>0.55208333333333337</v>
      </c>
      <c r="C25" s="7">
        <f>IFERROR(INDEX(課程清單[],MATCH(SUMPRODUCT((課程清單[星期幾]=課程表[[#Headers],[星期日]])*(ROUNDDOWN($B25,10)&gt;=ROUNDDOWN(課程清單[開始時間],10))*($B25&lt;=課程清單[結束時間]),課程清單[特殊]),課程清單[特殊],0),2),0)</f>
        <v>0</v>
      </c>
      <c r="D25" s="7" t="str">
        <f>IFERROR(INDEX(課程清單[],MATCH(SUMPRODUCT((課程清單[星期幾]=課程表[[#Headers],[星期一]])*(ROUNDDOWN($B25,10)&gt;=ROUNDDOWN(課程清單[開始時間],10))*($B25&lt;=課程清單[結束時間]),課程清單[特殊]),課程清單[特殊],0),2),0)</f>
        <v>WR-121</v>
      </c>
      <c r="E25" s="7">
        <f>IFERROR(INDEX(課程清單[],MATCH(SUMPRODUCT((課程清單[星期幾]=課程表[[#Headers],[星期二]])*(ROUNDDOWN($B25,10)&gt;=ROUNDDOWN(課程清單[開始時間],10))*($B25&lt;=課程清單[結束時間]),課程清單[特殊]),課程清單[特殊],0),2),0)</f>
        <v>0</v>
      </c>
      <c r="F25" s="7" t="str">
        <f>IFERROR(INDEX(課程清單[],MATCH(SUMPRODUCT((課程清單[星期幾]=課程表[[#Headers],[星期三]])*(ROUNDDOWN($B25,10)&gt;=ROUNDDOWN(課程清單[開始時間],10))*($B25&lt;=課程清單[結束時間]),課程清單[特殊]),課程清單[特殊],0),2),0)</f>
        <v>WR-121</v>
      </c>
      <c r="G25" s="7">
        <f>IFERROR(INDEX(課程清單[],MATCH(SUMPRODUCT((課程清單[星期幾]=課程表[[#Headers],[星期四]])*(ROUNDDOWN($B25,10)&gt;=ROUNDDOWN(課程清單[開始時間],10))*($B25&lt;=課程清單[結束時間]),課程清單[特殊]),課程清單[特殊],0),2),0)</f>
        <v>0</v>
      </c>
      <c r="H25" s="7">
        <f>IFERROR(INDEX(課程清單[],MATCH(SUMPRODUCT((課程清單[星期幾]=課程表[[#Headers],[星期五]])*(ROUNDDOWN($B25,10)&gt;=ROUNDDOWN(課程清單[開始時間],10))*($B25&lt;=課程清單[結束時間]),課程清單[特殊]),課程清單[特殊],0),2),0)</f>
        <v>0</v>
      </c>
      <c r="I25" s="7">
        <f>IFERROR(INDEX(課程清單[],MATCH(SUMPRODUCT((課程清單[星期幾]=課程表[[#Headers],[星期六]])*(ROUNDDOWN($B25,10)&gt;=ROUNDDOWN(課程清單[開始時間],10))*($B25&lt;=課程清單[結束時間]),課程清單[特殊]),課程清單[特殊],0),2),0)</f>
        <v>0</v>
      </c>
    </row>
    <row r="26" spans="1:9" ht="30" customHeight="1">
      <c r="B26" s="8">
        <f t="shared" si="0"/>
        <v>0.5625</v>
      </c>
      <c r="C26" s="7">
        <f>IFERROR(INDEX(課程清單[],MATCH(SUMPRODUCT((課程清單[星期幾]=課程表[[#Headers],[星期日]])*(ROUNDDOWN($B26,10)&gt;=ROUNDDOWN(課程清單[開始時間],10))*($B26&lt;=課程清單[結束時間]),課程清單[特殊]),課程清單[特殊],0),2),0)</f>
        <v>0</v>
      </c>
      <c r="D26" s="7" t="str">
        <f>IFERROR(INDEX(課程清單[],MATCH(SUMPRODUCT((課程清單[星期幾]=課程表[[#Headers],[星期一]])*(ROUNDDOWN($B26,10)&gt;=ROUNDDOWN(課程清單[開始時間],10))*($B26&lt;=課程清單[結束時間]),課程清單[特殊]),課程清單[特殊],0),2),0)</f>
        <v>WR-121</v>
      </c>
      <c r="E26" s="7">
        <f>IFERROR(INDEX(課程清單[],MATCH(SUMPRODUCT((課程清單[星期幾]=課程表[[#Headers],[星期二]])*(ROUNDDOWN($B26,10)&gt;=ROUNDDOWN(課程清單[開始時間],10))*($B26&lt;=課程清單[結束時間]),課程清單[特殊]),課程清單[特殊],0),2),0)</f>
        <v>0</v>
      </c>
      <c r="F26" s="7" t="str">
        <f>IFERROR(INDEX(課程清單[],MATCH(SUMPRODUCT((課程清單[星期幾]=課程表[[#Headers],[星期三]])*(ROUNDDOWN($B26,10)&gt;=ROUNDDOWN(課程清單[開始時間],10))*($B26&lt;=課程清單[結束時間]),課程清單[特殊]),課程清單[特殊],0),2),0)</f>
        <v>WR-121</v>
      </c>
      <c r="G26" s="7">
        <f>IFERROR(INDEX(課程清單[],MATCH(SUMPRODUCT((課程清單[星期幾]=課程表[[#Headers],[星期四]])*(ROUNDDOWN($B26,10)&gt;=ROUNDDOWN(課程清單[開始時間],10))*($B26&lt;=課程清單[結束時間]),課程清單[特殊]),課程清單[特殊],0),2),0)</f>
        <v>0</v>
      </c>
      <c r="H26" s="7">
        <f>IFERROR(INDEX(課程清單[],MATCH(SUMPRODUCT((課程清單[星期幾]=課程表[[#Headers],[星期五]])*(ROUNDDOWN($B26,10)&gt;=ROUNDDOWN(課程清單[開始時間],10))*($B26&lt;=課程清單[結束時間]),課程清單[特殊]),課程清單[特殊],0),2),0)</f>
        <v>0</v>
      </c>
      <c r="I26" s="7">
        <f>IFERROR(INDEX(課程清單[],MATCH(SUMPRODUCT((課程清單[星期幾]=課程表[[#Headers],[星期六]])*(ROUNDDOWN($B26,10)&gt;=ROUNDDOWN(課程清單[開始時間],10))*($B26&lt;=課程清單[結束時間]),課程清單[特殊]),課程清單[特殊],0),2),0)</f>
        <v>0</v>
      </c>
    </row>
    <row r="27" spans="1:9" ht="30" customHeight="1">
      <c r="B27" s="8">
        <f t="shared" si="0"/>
        <v>0.57291666666666663</v>
      </c>
      <c r="C27" s="7">
        <f>IFERROR(INDEX(課程清單[],MATCH(SUMPRODUCT((課程清單[星期幾]=課程表[[#Headers],[星期日]])*(ROUNDDOWN($B27,10)&gt;=ROUNDDOWN(課程清單[開始時間],10))*($B27&lt;=課程清單[結束時間]),課程清單[特殊]),課程清單[特殊],0),2),0)</f>
        <v>0</v>
      </c>
      <c r="D27" s="7" t="str">
        <f>IFERROR(INDEX(課程清單[],MATCH(SUMPRODUCT((課程清單[星期幾]=課程表[[#Headers],[星期一]])*(ROUNDDOWN($B27,10)&gt;=ROUNDDOWN(課程清單[開始時間],10))*($B27&lt;=課程清單[結束時間]),課程清單[特殊]),課程清單[特殊],0),2),0)</f>
        <v>WR-121</v>
      </c>
      <c r="E27" s="7">
        <f>IFERROR(INDEX(課程清單[],MATCH(SUMPRODUCT((課程清單[星期幾]=課程表[[#Headers],[星期二]])*(ROUNDDOWN($B27,10)&gt;=ROUNDDOWN(課程清單[開始時間],10))*($B27&lt;=課程清單[結束時間]),課程清單[特殊]),課程清單[特殊],0),2),0)</f>
        <v>0</v>
      </c>
      <c r="F27" s="7" t="str">
        <f>IFERROR(INDEX(課程清單[],MATCH(SUMPRODUCT((課程清單[星期幾]=課程表[[#Headers],[星期三]])*(ROUNDDOWN($B27,10)&gt;=ROUNDDOWN(課程清單[開始時間],10))*($B27&lt;=課程清單[結束時間]),課程清單[特殊]),課程清單[特殊],0),2),0)</f>
        <v>WR-121</v>
      </c>
      <c r="G27" s="7">
        <f>IFERROR(INDEX(課程清單[],MATCH(SUMPRODUCT((課程清單[星期幾]=課程表[[#Headers],[星期四]])*(ROUNDDOWN($B27,10)&gt;=ROUNDDOWN(課程清單[開始時間],10))*($B27&lt;=課程清單[結束時間]),課程清單[特殊]),課程清單[特殊],0),2),0)</f>
        <v>0</v>
      </c>
      <c r="H27" s="7">
        <f>IFERROR(INDEX(課程清單[],MATCH(SUMPRODUCT((課程清單[星期幾]=課程表[[#Headers],[星期五]])*(ROUNDDOWN($B27,10)&gt;=ROUNDDOWN(課程清單[開始時間],10))*($B27&lt;=課程清單[結束時間]),課程清單[特殊]),課程清單[特殊],0),2),0)</f>
        <v>0</v>
      </c>
      <c r="I27" s="7">
        <f>IFERROR(INDEX(課程清單[],MATCH(SUMPRODUCT((課程清單[星期幾]=課程表[[#Headers],[星期六]])*(ROUNDDOWN($B27,10)&gt;=ROUNDDOWN(課程清單[開始時間],10))*($B27&lt;=課程清單[結束時間]),課程清單[特殊]),課程清單[特殊],0),2),0)</f>
        <v>0</v>
      </c>
    </row>
    <row r="28" spans="1:9" ht="30" customHeight="1">
      <c r="B28" s="8">
        <f t="shared" si="0"/>
        <v>0.58333333333333326</v>
      </c>
      <c r="C28" s="7">
        <f>IFERROR(INDEX(課程清單[],MATCH(SUMPRODUCT((課程清單[星期幾]=課程表[[#Headers],[星期日]])*(ROUNDDOWN($B28,10)&gt;=ROUNDDOWN(課程清單[開始時間],10))*($B28&lt;=課程清單[結束時間]),課程清單[特殊]),課程清單[特殊],0),2),0)</f>
        <v>0</v>
      </c>
      <c r="D28" s="7" t="str">
        <f>IFERROR(INDEX(課程清單[],MATCH(SUMPRODUCT((課程清單[星期幾]=課程表[[#Headers],[星期一]])*(ROUNDDOWN($B28,10)&gt;=ROUNDDOWN(課程清單[開始時間],10))*($B28&lt;=課程清單[結束時間]),課程清單[特殊]),課程清單[特殊],0),2),0)</f>
        <v>WR-121</v>
      </c>
      <c r="E28" s="7">
        <f>IFERROR(INDEX(課程清單[],MATCH(SUMPRODUCT((課程清單[星期幾]=課程表[[#Headers],[星期二]])*(ROUNDDOWN($B28,10)&gt;=ROUNDDOWN(課程清單[開始時間],10))*($B28&lt;=課程清單[結束時間]),課程清單[特殊]),課程清單[特殊],0),2),0)</f>
        <v>0</v>
      </c>
      <c r="F28" s="7" t="str">
        <f>IFERROR(INDEX(課程清單[],MATCH(SUMPRODUCT((課程清單[星期幾]=課程表[[#Headers],[星期三]])*(ROUNDDOWN($B28,10)&gt;=ROUNDDOWN(課程清單[開始時間],10))*($B28&lt;=課程清單[結束時間]),課程清單[特殊]),課程清單[特殊],0),2),0)</f>
        <v>WR-121</v>
      </c>
      <c r="G28" s="7">
        <f>IFERROR(INDEX(課程清單[],MATCH(SUMPRODUCT((課程清單[星期幾]=課程表[[#Headers],[星期四]])*(ROUNDDOWN($B28,10)&gt;=ROUNDDOWN(課程清單[開始時間],10))*($B28&lt;=課程清單[結束時間]),課程清單[特殊]),課程清單[特殊],0),2),0)</f>
        <v>0</v>
      </c>
      <c r="H28" s="7">
        <f>IFERROR(INDEX(課程清單[],MATCH(SUMPRODUCT((課程清單[星期幾]=課程表[[#Headers],[星期五]])*(ROUNDDOWN($B28,10)&gt;=ROUNDDOWN(課程清單[開始時間],10))*($B28&lt;=課程清單[結束時間]),課程清單[特殊]),課程清單[特殊],0),2),0)</f>
        <v>0</v>
      </c>
      <c r="I28" s="7">
        <f>IFERROR(INDEX(課程清單[],MATCH(SUMPRODUCT((課程清單[星期幾]=課程表[[#Headers],[星期六]])*(ROUNDDOWN($B28,10)&gt;=ROUNDDOWN(課程清單[開始時間],10))*($B28&lt;=課程清單[結束時間]),課程清單[特殊]),課程清單[特殊],0),2),0)</f>
        <v>0</v>
      </c>
    </row>
    <row r="29" spans="1:9" ht="30" customHeight="1">
      <c r="B29" s="8">
        <f t="shared" si="0"/>
        <v>0.59374999999999989</v>
      </c>
      <c r="C29" s="7">
        <f>IFERROR(INDEX(課程清單[],MATCH(SUMPRODUCT((課程清單[星期幾]=課程表[[#Headers],[星期日]])*(ROUNDDOWN($B29,10)&gt;=ROUNDDOWN(課程清單[開始時間],10))*($B29&lt;=課程清單[結束時間]),課程清單[特殊]),課程清單[特殊],0),2),0)</f>
        <v>0</v>
      </c>
      <c r="D29" s="7">
        <f>IFERROR(INDEX(課程清單[],MATCH(SUMPRODUCT((課程清單[星期幾]=課程表[[#Headers],[星期一]])*(ROUNDDOWN($B29,10)&gt;=ROUNDDOWN(課程清單[開始時間],10))*($B29&lt;=課程清單[結束時間]),課程清單[特殊]),課程清單[特殊],0),2),0)</f>
        <v>0</v>
      </c>
      <c r="E29" s="7">
        <f>IFERROR(INDEX(課程清單[],MATCH(SUMPRODUCT((課程清單[星期幾]=課程表[[#Headers],[星期二]])*(ROUNDDOWN($B29,10)&gt;=ROUNDDOWN(課程清單[開始時間],10))*($B29&lt;=課程清單[結束時間]),課程清單[特殊]),課程清單[特殊],0),2),0)</f>
        <v>0</v>
      </c>
      <c r="F29" s="7">
        <f>IFERROR(INDEX(課程清單[],MATCH(SUMPRODUCT((課程清單[星期幾]=課程表[[#Headers],[星期三]])*(ROUNDDOWN($B29,10)&gt;=ROUNDDOWN(課程清單[開始時間],10))*($B29&lt;=課程清單[結束時間]),課程清單[特殊]),課程清單[特殊],0),2),0)</f>
        <v>0</v>
      </c>
      <c r="G29" s="7">
        <f>IFERROR(INDEX(課程清單[],MATCH(SUMPRODUCT((課程清單[星期幾]=課程表[[#Headers],[星期四]])*(ROUNDDOWN($B29,10)&gt;=ROUNDDOWN(課程清單[開始時間],10))*($B29&lt;=課程清單[結束時間]),課程清單[特殊]),課程清單[特殊],0),2),0)</f>
        <v>0</v>
      </c>
      <c r="H29" s="7">
        <f>IFERROR(INDEX(課程清單[],MATCH(SUMPRODUCT((課程清單[星期幾]=課程表[[#Headers],[星期五]])*(ROUNDDOWN($B29,10)&gt;=ROUNDDOWN(課程清單[開始時間],10))*($B29&lt;=課程清單[結束時間]),課程清單[特殊]),課程清單[特殊],0),2),0)</f>
        <v>0</v>
      </c>
      <c r="I29" s="7">
        <f>IFERROR(INDEX(課程清單[],MATCH(SUMPRODUCT((課程清單[星期幾]=課程表[[#Headers],[星期六]])*(ROUNDDOWN($B29,10)&gt;=ROUNDDOWN(課程清單[開始時間],10))*($B29&lt;=課程清單[結束時間]),課程清單[特殊]),課程清單[特殊],0),2),0)</f>
        <v>0</v>
      </c>
    </row>
    <row r="30" spans="1:9" ht="30" customHeight="1">
      <c r="B30" s="8">
        <f t="shared" si="0"/>
        <v>0.60416666666666652</v>
      </c>
      <c r="C30" s="7">
        <f>IFERROR(INDEX(課程清單[],MATCH(SUMPRODUCT((課程清單[星期幾]=課程表[[#Headers],[星期日]])*(ROUNDDOWN($B30,10)&gt;=ROUNDDOWN(課程清單[開始時間],10))*($B30&lt;=課程清單[結束時間]),課程清單[特殊]),課程清單[特殊],0),2),0)</f>
        <v>0</v>
      </c>
      <c r="D30" s="7">
        <f>IFERROR(INDEX(課程清單[],MATCH(SUMPRODUCT((課程清單[星期幾]=課程表[[#Headers],[星期一]])*(ROUNDDOWN($B30,10)&gt;=ROUNDDOWN(課程清單[開始時間],10))*($B30&lt;=課程清單[結束時間]),課程清單[特殊]),課程清單[特殊],0),2),0)</f>
        <v>0</v>
      </c>
      <c r="E30" s="7">
        <f>IFERROR(INDEX(課程清單[],MATCH(SUMPRODUCT((課程清單[星期幾]=課程表[[#Headers],[星期二]])*(ROUNDDOWN($B30,10)&gt;=ROUNDDOWN(課程清單[開始時間],10))*($B30&lt;=課程清單[結束時間]),課程清單[特殊]),課程清單[特殊],0),2),0)</f>
        <v>0</v>
      </c>
      <c r="F30" s="7">
        <f>IFERROR(INDEX(課程清單[],MATCH(SUMPRODUCT((課程清單[星期幾]=課程表[[#Headers],[星期三]])*(ROUNDDOWN($B30,10)&gt;=ROUNDDOWN(課程清單[開始時間],10))*($B30&lt;=課程清單[結束時間]),課程清單[特殊]),課程清單[特殊],0),2),0)</f>
        <v>0</v>
      </c>
      <c r="G30" s="7">
        <f>IFERROR(INDEX(課程清單[],MATCH(SUMPRODUCT((課程清單[星期幾]=課程表[[#Headers],[星期四]])*(ROUNDDOWN($B30,10)&gt;=ROUNDDOWN(課程清單[開始時間],10))*($B30&lt;=課程清單[結束時間]),課程清單[特殊]),課程清單[特殊],0),2),0)</f>
        <v>0</v>
      </c>
      <c r="H30" s="7">
        <f>IFERROR(INDEX(課程清單[],MATCH(SUMPRODUCT((課程清單[星期幾]=課程表[[#Headers],[星期五]])*(ROUNDDOWN($B30,10)&gt;=ROUNDDOWN(課程清單[開始時間],10))*($B30&lt;=課程清單[結束時間]),課程清單[特殊]),課程清單[特殊],0),2),0)</f>
        <v>0</v>
      </c>
      <c r="I30" s="7">
        <f>IFERROR(INDEX(課程清單[],MATCH(SUMPRODUCT((課程清單[星期幾]=課程表[[#Headers],[星期六]])*(ROUNDDOWN($B30,10)&gt;=ROUNDDOWN(課程清單[開始時間],10))*($B30&lt;=課程清單[結束時間]),課程清單[特殊]),課程清單[特殊],0),2),0)</f>
        <v>0</v>
      </c>
    </row>
    <row r="31" spans="1:9" ht="30" customHeight="1">
      <c r="B31" s="8">
        <f t="shared" si="0"/>
        <v>0.61458333333333315</v>
      </c>
      <c r="C31" s="7">
        <f>IFERROR(INDEX(課程清單[],MATCH(SUMPRODUCT((課程清單[星期幾]=課程表[[#Headers],[星期日]])*(ROUNDDOWN($B31,10)&gt;=ROUNDDOWN(課程清單[開始時間],10))*($B31&lt;=課程清單[結束時間]),課程清單[特殊]),課程清單[特殊],0),2),0)</f>
        <v>0</v>
      </c>
      <c r="D31" s="7">
        <f>IFERROR(INDEX(課程清單[],MATCH(SUMPRODUCT((課程清單[星期幾]=課程表[[#Headers],[星期一]])*(ROUNDDOWN($B31,10)&gt;=ROUNDDOWN(課程清單[開始時間],10))*($B31&lt;=課程清單[結束時間]),課程清單[特殊]),課程清單[特殊],0),2),0)</f>
        <v>0</v>
      </c>
      <c r="E31" s="7">
        <f>IFERROR(INDEX(課程清單[],MATCH(SUMPRODUCT((課程清單[星期幾]=課程表[[#Headers],[星期二]])*(ROUNDDOWN($B31,10)&gt;=ROUNDDOWN(課程清單[開始時間],10))*($B31&lt;=課程清單[結束時間]),課程清單[特殊]),課程清單[特殊],0),2),0)</f>
        <v>0</v>
      </c>
      <c r="F31" s="7">
        <f>IFERROR(INDEX(課程清單[],MATCH(SUMPRODUCT((課程清單[星期幾]=課程表[[#Headers],[星期三]])*(ROUNDDOWN($B31,10)&gt;=ROUNDDOWN(課程清單[開始時間],10))*($B31&lt;=課程清單[結束時間]),課程清單[特殊]),課程清單[特殊],0),2),0)</f>
        <v>0</v>
      </c>
      <c r="G31" s="7">
        <f>IFERROR(INDEX(課程清單[],MATCH(SUMPRODUCT((課程清單[星期幾]=課程表[[#Headers],[星期四]])*(ROUNDDOWN($B31,10)&gt;=ROUNDDOWN(課程清單[開始時間],10))*($B31&lt;=課程清單[結束時間]),課程清單[特殊]),課程清單[特殊],0),2),0)</f>
        <v>0</v>
      </c>
      <c r="H31" s="7">
        <f>IFERROR(INDEX(課程清單[],MATCH(SUMPRODUCT((課程清單[星期幾]=課程表[[#Headers],[星期五]])*(ROUNDDOWN($B31,10)&gt;=ROUNDDOWN(課程清單[開始時間],10))*($B31&lt;=課程清單[結束時間]),課程清單[特殊]),課程清單[特殊],0),2),0)</f>
        <v>0</v>
      </c>
      <c r="I31" s="7">
        <f>IFERROR(INDEX(課程清單[],MATCH(SUMPRODUCT((課程清單[星期幾]=課程表[[#Headers],[星期六]])*(ROUNDDOWN($B31,10)&gt;=ROUNDDOWN(課程清單[開始時間],10))*($B31&lt;=課程清單[結束時間]),課程清單[特殊]),課程清單[特殊],0),2),0)</f>
        <v>0</v>
      </c>
    </row>
    <row r="32" spans="1:9" ht="30" customHeight="1">
      <c r="B32" s="8">
        <f t="shared" si="0"/>
        <v>0.62499999999999978</v>
      </c>
      <c r="C32" s="7">
        <f>IFERROR(INDEX(課程清單[],MATCH(SUMPRODUCT((課程清單[星期幾]=課程表[[#Headers],[星期日]])*(ROUNDDOWN($B32,10)&gt;=ROUNDDOWN(課程清單[開始時間],10))*($B32&lt;=課程清單[結束時間]),課程清單[特殊]),課程清單[特殊],0),2),0)</f>
        <v>0</v>
      </c>
      <c r="D32" s="7">
        <f>IFERROR(INDEX(課程清單[],MATCH(SUMPRODUCT((課程清單[星期幾]=課程表[[#Headers],[星期一]])*(ROUNDDOWN($B32,10)&gt;=ROUNDDOWN(課程清單[開始時間],10))*($B32&lt;=課程清單[結束時間]),課程清單[特殊]),課程清單[特殊],0),2),0)</f>
        <v>0</v>
      </c>
      <c r="E32" s="7">
        <f>IFERROR(INDEX(課程清單[],MATCH(SUMPRODUCT((課程清單[星期幾]=課程表[[#Headers],[星期二]])*(ROUNDDOWN($B32,10)&gt;=ROUNDDOWN(課程清單[開始時間],10))*($B32&lt;=課程清單[結束時間]),課程清單[特殊]),課程清單[特殊],0),2),0)</f>
        <v>0</v>
      </c>
      <c r="F32" s="7">
        <f>IFERROR(INDEX(課程清單[],MATCH(SUMPRODUCT((課程清單[星期幾]=課程表[[#Headers],[星期三]])*(ROUNDDOWN($B32,10)&gt;=ROUNDDOWN(課程清單[開始時間],10))*($B32&lt;=課程清單[結束時間]),課程清單[特殊]),課程清單[特殊],0),2),0)</f>
        <v>0</v>
      </c>
      <c r="G32" s="7">
        <f>IFERROR(INDEX(課程清單[],MATCH(SUMPRODUCT((課程清單[星期幾]=課程表[[#Headers],[星期四]])*(ROUNDDOWN($B32,10)&gt;=ROUNDDOWN(課程清單[開始時間],10))*($B32&lt;=課程清單[結束時間]),課程清單[特殊]),課程清單[特殊],0),2),0)</f>
        <v>0</v>
      </c>
      <c r="H32" s="7">
        <f>IFERROR(INDEX(課程清單[],MATCH(SUMPRODUCT((課程清單[星期幾]=課程表[[#Headers],[星期五]])*(ROUNDDOWN($B32,10)&gt;=ROUNDDOWN(課程清單[開始時間],10))*($B32&lt;=課程清單[結束時間]),課程清單[特殊]),課程清單[特殊],0),2),0)</f>
        <v>0</v>
      </c>
      <c r="I32" s="7">
        <f>IFERROR(INDEX(課程清單[],MATCH(SUMPRODUCT((課程清單[星期幾]=課程表[[#Headers],[星期六]])*(ROUNDDOWN($B32,10)&gt;=ROUNDDOWN(課程清單[開始時間],10))*($B32&lt;=課程清單[結束時間]),課程清單[特殊]),課程清單[特殊],0),2),0)</f>
        <v>0</v>
      </c>
    </row>
    <row r="33" spans="2:9" ht="30" customHeight="1">
      <c r="B33" s="8">
        <f t="shared" si="0"/>
        <v>0.63541666666666641</v>
      </c>
      <c r="C33" s="7">
        <f>IFERROR(INDEX(課程清單[],MATCH(SUMPRODUCT((課程清單[星期幾]=課程表[[#Headers],[星期日]])*(ROUNDDOWN($B33,10)&gt;=ROUNDDOWN(課程清單[開始時間],10))*($B33&lt;=課程清單[結束時間]),課程清單[特殊]),課程清單[特殊],0),2),0)</f>
        <v>0</v>
      </c>
      <c r="D33" s="7">
        <f>IFERROR(INDEX(課程清單[],MATCH(SUMPRODUCT((課程清單[星期幾]=課程表[[#Headers],[星期一]])*(ROUNDDOWN($B33,10)&gt;=ROUNDDOWN(課程清單[開始時間],10))*($B33&lt;=課程清單[結束時間]),課程清單[特殊]),課程清單[特殊],0),2),0)</f>
        <v>0</v>
      </c>
      <c r="E33" s="7">
        <f>IFERROR(INDEX(課程清單[],MATCH(SUMPRODUCT((課程清單[星期幾]=課程表[[#Headers],[星期二]])*(ROUNDDOWN($B33,10)&gt;=ROUNDDOWN(課程清單[開始時間],10))*($B33&lt;=課程清單[結束時間]),課程清單[特殊]),課程清單[特殊],0),2),0)</f>
        <v>0</v>
      </c>
      <c r="F33" s="7">
        <f>IFERROR(INDEX(課程清單[],MATCH(SUMPRODUCT((課程清單[星期幾]=課程表[[#Headers],[星期三]])*(ROUNDDOWN($B33,10)&gt;=ROUNDDOWN(課程清單[開始時間],10))*($B33&lt;=課程清單[結束時間]),課程清單[特殊]),課程清單[特殊],0),2),0)</f>
        <v>0</v>
      </c>
      <c r="G33" s="7">
        <f>IFERROR(INDEX(課程清單[],MATCH(SUMPRODUCT((課程清單[星期幾]=課程表[[#Headers],[星期四]])*(ROUNDDOWN($B33,10)&gt;=ROUNDDOWN(課程清單[開始時間],10))*($B33&lt;=課程清單[結束時間]),課程清單[特殊]),課程清單[特殊],0),2),0)</f>
        <v>0</v>
      </c>
      <c r="H33" s="7">
        <f>IFERROR(INDEX(課程清單[],MATCH(SUMPRODUCT((課程清單[星期幾]=課程表[[#Headers],[星期五]])*(ROUNDDOWN($B33,10)&gt;=ROUNDDOWN(課程清單[開始時間],10))*($B33&lt;=課程清單[結束時間]),課程清單[特殊]),課程清單[特殊],0),2),0)</f>
        <v>0</v>
      </c>
      <c r="I33" s="7">
        <f>IFERROR(INDEX(課程清單[],MATCH(SUMPRODUCT((課程清單[星期幾]=課程表[[#Headers],[星期六]])*(ROUNDDOWN($B33,10)&gt;=ROUNDDOWN(課程清單[開始時間],10))*($B33&lt;=課程清單[結束時間]),課程清單[特殊]),課程清單[特殊],0),2),0)</f>
        <v>0</v>
      </c>
    </row>
    <row r="34" spans="2:9" ht="30" customHeight="1">
      <c r="B34" s="8">
        <f t="shared" si="0"/>
        <v>0.64583333333333304</v>
      </c>
      <c r="C34" s="7">
        <f>IFERROR(INDEX(課程清單[],MATCH(SUMPRODUCT((課程清單[星期幾]=課程表[[#Headers],[星期日]])*(ROUNDDOWN($B34,10)&gt;=ROUNDDOWN(課程清單[開始時間],10))*($B34&lt;=課程清單[結束時間]),課程清單[特殊]),課程清單[特殊],0),2),0)</f>
        <v>0</v>
      </c>
      <c r="D34" s="7">
        <f>IFERROR(INDEX(課程清單[],MATCH(SUMPRODUCT((課程清單[星期幾]=課程表[[#Headers],[星期一]])*(ROUNDDOWN($B34,10)&gt;=ROUNDDOWN(課程清單[開始時間],10))*($B34&lt;=課程清單[結束時間]),課程清單[特殊]),課程清單[特殊],0),2),0)</f>
        <v>0</v>
      </c>
      <c r="E34" s="7">
        <f>IFERROR(INDEX(課程清單[],MATCH(SUMPRODUCT((課程清單[星期幾]=課程表[[#Headers],[星期二]])*(ROUNDDOWN($B34,10)&gt;=ROUNDDOWN(課程清單[開始時間],10))*($B34&lt;=課程清單[結束時間]),課程清單[特殊]),課程清單[特殊],0),2),0)</f>
        <v>0</v>
      </c>
      <c r="F34" s="7">
        <f>IFERROR(INDEX(課程清單[],MATCH(SUMPRODUCT((課程清單[星期幾]=課程表[[#Headers],[星期三]])*(ROUNDDOWN($B34,10)&gt;=ROUNDDOWN(課程清單[開始時間],10))*($B34&lt;=課程清單[結束時間]),課程清單[特殊]),課程清單[特殊],0),2),0)</f>
        <v>0</v>
      </c>
      <c r="G34" s="7">
        <f>IFERROR(INDEX(課程清單[],MATCH(SUMPRODUCT((課程清單[星期幾]=課程表[[#Headers],[星期四]])*(ROUNDDOWN($B34,10)&gt;=ROUNDDOWN(課程清單[開始時間],10))*($B34&lt;=課程清單[結束時間]),課程清單[特殊]),課程清單[特殊],0),2),0)</f>
        <v>0</v>
      </c>
      <c r="H34" s="7">
        <f>IFERROR(INDEX(課程清單[],MATCH(SUMPRODUCT((課程清單[星期幾]=課程表[[#Headers],[星期五]])*(ROUNDDOWN($B34,10)&gt;=ROUNDDOWN(課程清單[開始時間],10))*($B34&lt;=課程清單[結束時間]),課程清單[特殊]),課程清單[特殊],0),2),0)</f>
        <v>0</v>
      </c>
      <c r="I34" s="7">
        <f>IFERROR(INDEX(課程清單[],MATCH(SUMPRODUCT((課程清單[星期幾]=課程表[[#Headers],[星期六]])*(ROUNDDOWN($B34,10)&gt;=ROUNDDOWN(課程清單[開始時間],10))*($B34&lt;=課程清單[結束時間]),課程清單[特殊]),課程清單[特殊],0),2),0)</f>
        <v>0</v>
      </c>
    </row>
    <row r="35" spans="2:9" ht="30" customHeight="1">
      <c r="B35" s="8">
        <f t="shared" si="0"/>
        <v>0.65624999999999967</v>
      </c>
      <c r="C35" s="7">
        <f>IFERROR(INDEX(課程清單[],MATCH(SUMPRODUCT((課程清單[星期幾]=課程表[[#Headers],[星期日]])*(ROUNDDOWN($B35,10)&gt;=ROUNDDOWN(課程清單[開始時間],10))*($B35&lt;=課程清單[結束時間]),課程清單[特殊]),課程清單[特殊],0),2),0)</f>
        <v>0</v>
      </c>
      <c r="D35" s="7">
        <f>IFERROR(INDEX(課程清單[],MATCH(SUMPRODUCT((課程清單[星期幾]=課程表[[#Headers],[星期一]])*(ROUNDDOWN($B35,10)&gt;=ROUNDDOWN(課程清單[開始時間],10))*($B35&lt;=課程清單[結束時間]),課程清單[特殊]),課程清單[特殊],0),2),0)</f>
        <v>0</v>
      </c>
      <c r="E35" s="7">
        <f>IFERROR(INDEX(課程清單[],MATCH(SUMPRODUCT((課程清單[星期幾]=課程表[[#Headers],[星期二]])*(ROUNDDOWN($B35,10)&gt;=ROUNDDOWN(課程清單[開始時間],10))*($B35&lt;=課程清單[結束時間]),課程清單[特殊]),課程清單[特殊],0),2),0)</f>
        <v>0</v>
      </c>
      <c r="F35" s="7">
        <f>IFERROR(INDEX(課程清單[],MATCH(SUMPRODUCT((課程清單[星期幾]=課程表[[#Headers],[星期三]])*(ROUNDDOWN($B35,10)&gt;=ROUNDDOWN(課程清單[開始時間],10))*($B35&lt;=課程清單[結束時間]),課程清單[特殊]),課程清單[特殊],0),2),0)</f>
        <v>0</v>
      </c>
      <c r="G35" s="7">
        <f>IFERROR(INDEX(課程清單[],MATCH(SUMPRODUCT((課程清單[星期幾]=課程表[[#Headers],[星期四]])*(ROUNDDOWN($B35,10)&gt;=ROUNDDOWN(課程清單[開始時間],10))*($B35&lt;=課程清單[結束時間]),課程清單[特殊]),課程清單[特殊],0),2),0)</f>
        <v>0</v>
      </c>
      <c r="H35" s="7">
        <f>IFERROR(INDEX(課程清單[],MATCH(SUMPRODUCT((課程清單[星期幾]=課程表[[#Headers],[星期五]])*(ROUNDDOWN($B35,10)&gt;=ROUNDDOWN(課程清單[開始時間],10))*($B35&lt;=課程清單[結束時間]),課程清單[特殊]),課程清單[特殊],0),2),0)</f>
        <v>0</v>
      </c>
      <c r="I35" s="7">
        <f>IFERROR(INDEX(課程清單[],MATCH(SUMPRODUCT((課程清單[星期幾]=課程表[[#Headers],[星期六]])*(ROUNDDOWN($B35,10)&gt;=ROUNDDOWN(課程清單[開始時間],10))*($B35&lt;=課程清單[結束時間]),課程清單[特殊]),課程清單[特殊],0),2),0)</f>
        <v>0</v>
      </c>
    </row>
    <row r="36" spans="2:9" ht="30" customHeight="1">
      <c r="B36" s="8">
        <f t="shared" si="0"/>
        <v>0.6666666666666663</v>
      </c>
      <c r="C36" s="7">
        <f>IFERROR(INDEX(課程清單[],MATCH(SUMPRODUCT((課程清單[星期幾]=課程表[[#Headers],[星期日]])*(ROUNDDOWN($B36,10)&gt;=ROUNDDOWN(課程清單[開始時間],10))*($B36&lt;=課程清單[結束時間]),課程清單[特殊]),課程清單[特殊],0),2),0)</f>
        <v>0</v>
      </c>
      <c r="D36" s="7" t="str">
        <f>IFERROR(INDEX(課程清單[],MATCH(SUMPRODUCT((課程清單[星期幾]=課程表[[#Headers],[星期一]])*(ROUNDDOWN($B36,10)&gt;=ROUNDDOWN(課程清單[開始時間],10))*($B36&lt;=課程清單[結束時間]),課程清單[特殊]),課程清單[特殊],0),2),0)</f>
        <v>SP-111</v>
      </c>
      <c r="E36" s="7">
        <f>IFERROR(INDEX(課程清單[],MATCH(SUMPRODUCT((課程清單[星期幾]=課程表[[#Headers],[星期二]])*(ROUNDDOWN($B36,10)&gt;=ROUNDDOWN(課程清單[開始時間],10))*($B36&lt;=課程清單[結束時間]),課程清單[特殊]),課程清單[特殊],0),2),0)</f>
        <v>0</v>
      </c>
      <c r="F36" s="7">
        <f>IFERROR(INDEX(課程清單[],MATCH(SUMPRODUCT((課程清單[星期幾]=課程表[[#Headers],[星期三]])*(ROUNDDOWN($B36,10)&gt;=ROUNDDOWN(課程清單[開始時間],10))*($B36&lt;=課程清單[結束時間]),課程清單[特殊]),課程清單[特殊],0),2),0)</f>
        <v>0</v>
      </c>
      <c r="G36" s="7">
        <f>IFERROR(INDEX(課程清單[],MATCH(SUMPRODUCT((課程清單[星期幾]=課程表[[#Headers],[星期四]])*(ROUNDDOWN($B36,10)&gt;=ROUNDDOWN(課程清單[開始時間],10))*($B36&lt;=課程清單[結束時間]),課程清單[特殊]),課程清單[特殊],0),2),0)</f>
        <v>0</v>
      </c>
      <c r="H36" s="7">
        <f>IFERROR(INDEX(課程清單[],MATCH(SUMPRODUCT((課程清單[星期幾]=課程表[[#Headers],[星期五]])*(ROUNDDOWN($B36,10)&gt;=ROUNDDOWN(課程清單[開始時間],10))*($B36&lt;=課程清單[結束時間]),課程清單[特殊]),課程清單[特殊],0),2),0)</f>
        <v>0</v>
      </c>
      <c r="I36" s="7">
        <f>IFERROR(INDEX(課程清單[],MATCH(SUMPRODUCT((課程清單[星期幾]=課程表[[#Headers],[星期六]])*(ROUNDDOWN($B36,10)&gt;=ROUNDDOWN(課程清單[開始時間],10))*($B36&lt;=課程清單[結束時間]),課程清單[特殊]),課程清單[特殊],0),2),0)</f>
        <v>0</v>
      </c>
    </row>
    <row r="37" spans="2:9" ht="30" customHeight="1">
      <c r="B37" s="8">
        <f t="shared" si="0"/>
        <v>0.67708333333333293</v>
      </c>
      <c r="C37" s="7">
        <f>IFERROR(INDEX(課程清單[],MATCH(SUMPRODUCT((課程清單[星期幾]=課程表[[#Headers],[星期日]])*(ROUNDDOWN($B37,10)&gt;=ROUNDDOWN(課程清單[開始時間],10))*($B37&lt;=課程清單[結束時間]),課程清單[特殊]),課程清單[特殊],0),2),0)</f>
        <v>0</v>
      </c>
      <c r="D37" s="7" t="str">
        <f>IFERROR(INDEX(課程清單[],MATCH(SUMPRODUCT((課程清單[星期幾]=課程表[[#Headers],[星期一]])*(ROUNDDOWN($B37,10)&gt;=ROUNDDOWN(課程清單[開始時間],10))*($B37&lt;=課程清單[結束時間]),課程清單[特殊]),課程清單[特殊],0),2),0)</f>
        <v>SP-111</v>
      </c>
      <c r="E37" s="7">
        <f>IFERROR(INDEX(課程清單[],MATCH(SUMPRODUCT((課程清單[星期幾]=課程表[[#Headers],[星期二]])*(ROUNDDOWN($B37,10)&gt;=ROUNDDOWN(課程清單[開始時間],10))*($B37&lt;=課程清單[結束時間]),課程清單[特殊]),課程清單[特殊],0),2),0)</f>
        <v>0</v>
      </c>
      <c r="F37" s="7">
        <f>IFERROR(INDEX(課程清單[],MATCH(SUMPRODUCT((課程清單[星期幾]=課程表[[#Headers],[星期三]])*(ROUNDDOWN($B37,10)&gt;=ROUNDDOWN(課程清單[開始時間],10))*($B37&lt;=課程清單[結束時間]),課程清單[特殊]),課程清單[特殊],0),2),0)</f>
        <v>0</v>
      </c>
      <c r="G37" s="7">
        <f>IFERROR(INDEX(課程清單[],MATCH(SUMPRODUCT((課程清單[星期幾]=課程表[[#Headers],[星期四]])*(ROUNDDOWN($B37,10)&gt;=ROUNDDOWN(課程清單[開始時間],10))*($B37&lt;=課程清單[結束時間]),課程清單[特殊]),課程清單[特殊],0),2),0)</f>
        <v>0</v>
      </c>
      <c r="H37" s="7">
        <f>IFERROR(INDEX(課程清單[],MATCH(SUMPRODUCT((課程清單[星期幾]=課程表[[#Headers],[星期五]])*(ROUNDDOWN($B37,10)&gt;=ROUNDDOWN(課程清單[開始時間],10))*($B37&lt;=課程清單[結束時間]),課程清單[特殊]),課程清單[特殊],0),2),0)</f>
        <v>0</v>
      </c>
      <c r="I37" s="7">
        <f>IFERROR(INDEX(課程清單[],MATCH(SUMPRODUCT((課程清單[星期幾]=課程表[[#Headers],[星期六]])*(ROUNDDOWN($B37,10)&gt;=ROUNDDOWN(課程清單[開始時間],10))*($B37&lt;=課程清單[結束時間]),課程清單[特殊]),課程清單[特殊],0),2),0)</f>
        <v>0</v>
      </c>
    </row>
    <row r="38" spans="2:9" ht="30" customHeight="1">
      <c r="B38" s="8">
        <f t="shared" si="0"/>
        <v>0.68749999999999956</v>
      </c>
      <c r="C38" s="7">
        <f>IFERROR(INDEX(課程清單[],MATCH(SUMPRODUCT((課程清單[星期幾]=課程表[[#Headers],[星期日]])*(ROUNDDOWN($B38,10)&gt;=ROUNDDOWN(課程清單[開始時間],10))*($B38&lt;=課程清單[結束時間]),課程清單[特殊]),課程清單[特殊],0),2),0)</f>
        <v>0</v>
      </c>
      <c r="D38" s="7" t="str">
        <f>IFERROR(INDEX(課程清單[],MATCH(SUMPRODUCT((課程清單[星期幾]=課程表[[#Headers],[星期一]])*(ROUNDDOWN($B38,10)&gt;=ROUNDDOWN(課程清單[開始時間],10))*($B38&lt;=課程清單[結束時間]),課程清單[特殊]),課程清單[特殊],0),2),0)</f>
        <v>SP-111</v>
      </c>
      <c r="E38" s="7">
        <f>IFERROR(INDEX(課程清單[],MATCH(SUMPRODUCT((課程清單[星期幾]=課程表[[#Headers],[星期二]])*(ROUNDDOWN($B38,10)&gt;=ROUNDDOWN(課程清單[開始時間],10))*($B38&lt;=課程清單[結束時間]),課程清單[特殊]),課程清單[特殊],0),2),0)</f>
        <v>0</v>
      </c>
      <c r="F38" s="7">
        <f>IFERROR(INDEX(課程清單[],MATCH(SUMPRODUCT((課程清單[星期幾]=課程表[[#Headers],[星期三]])*(ROUNDDOWN($B38,10)&gt;=ROUNDDOWN(課程清單[開始時間],10))*($B38&lt;=課程清單[結束時間]),課程清單[特殊]),課程清單[特殊],0),2),0)</f>
        <v>0</v>
      </c>
      <c r="G38" s="7">
        <f>IFERROR(INDEX(課程清單[],MATCH(SUMPRODUCT((課程清單[星期幾]=課程表[[#Headers],[星期四]])*(ROUNDDOWN($B38,10)&gt;=ROUNDDOWN(課程清單[開始時間],10))*($B38&lt;=課程清單[結束時間]),課程清單[特殊]),課程清單[特殊],0),2),0)</f>
        <v>0</v>
      </c>
      <c r="H38" s="7">
        <f>IFERROR(INDEX(課程清單[],MATCH(SUMPRODUCT((課程清單[星期幾]=課程表[[#Headers],[星期五]])*(ROUNDDOWN($B38,10)&gt;=ROUNDDOWN(課程清單[開始時間],10))*($B38&lt;=課程清單[結束時間]),課程清單[特殊]),課程清單[特殊],0),2),0)</f>
        <v>0</v>
      </c>
      <c r="I38" s="7">
        <f>IFERROR(INDEX(課程清單[],MATCH(SUMPRODUCT((課程清單[星期幾]=課程表[[#Headers],[星期六]])*(ROUNDDOWN($B38,10)&gt;=ROUNDDOWN(課程清單[開始時間],10))*($B38&lt;=課程清單[結束時間]),課程清單[特殊]),課程清單[特殊],0),2),0)</f>
        <v>0</v>
      </c>
    </row>
    <row r="39" spans="2:9" ht="30" customHeight="1">
      <c r="B39" s="8">
        <f t="shared" si="0"/>
        <v>0.69791666666666619</v>
      </c>
      <c r="C39" s="7">
        <f>IFERROR(INDEX(課程清單[],MATCH(SUMPRODUCT((課程清單[星期幾]=課程表[[#Headers],[星期日]])*(ROUNDDOWN($B39,10)&gt;=ROUNDDOWN(課程清單[開始時間],10))*($B39&lt;=課程清單[結束時間]),課程清單[特殊]),課程清單[特殊],0),2),0)</f>
        <v>0</v>
      </c>
      <c r="D39" s="7" t="str">
        <f>IFERROR(INDEX(課程清單[],MATCH(SUMPRODUCT((課程清單[星期幾]=課程表[[#Headers],[星期一]])*(ROUNDDOWN($B39,10)&gt;=ROUNDDOWN(課程清單[開始時間],10))*($B39&lt;=課程清單[結束時間]),課程清單[特殊]),課程清單[特殊],0),2),0)</f>
        <v>SP-111</v>
      </c>
      <c r="E39" s="7">
        <f>IFERROR(INDEX(課程清單[],MATCH(SUMPRODUCT((課程清單[星期幾]=課程表[[#Headers],[星期二]])*(ROUNDDOWN($B39,10)&gt;=ROUNDDOWN(課程清單[開始時間],10))*($B39&lt;=課程清單[結束時間]),課程清單[特殊]),課程清單[特殊],0),2),0)</f>
        <v>0</v>
      </c>
      <c r="F39" s="7">
        <f>IFERROR(INDEX(課程清單[],MATCH(SUMPRODUCT((課程清單[星期幾]=課程表[[#Headers],[星期三]])*(ROUNDDOWN($B39,10)&gt;=ROUNDDOWN(課程清單[開始時間],10))*($B39&lt;=課程清單[結束時間]),課程清單[特殊]),課程清單[特殊],0),2),0)</f>
        <v>0</v>
      </c>
      <c r="G39" s="7">
        <f>IFERROR(INDEX(課程清單[],MATCH(SUMPRODUCT((課程清單[星期幾]=課程表[[#Headers],[星期四]])*(ROUNDDOWN($B39,10)&gt;=ROUNDDOWN(課程清單[開始時間],10))*($B39&lt;=課程清單[結束時間]),課程清單[特殊]),課程清單[特殊],0),2),0)</f>
        <v>0</v>
      </c>
      <c r="H39" s="7">
        <f>IFERROR(INDEX(課程清單[],MATCH(SUMPRODUCT((課程清單[星期幾]=課程表[[#Headers],[星期五]])*(ROUNDDOWN($B39,10)&gt;=ROUNDDOWN(課程清單[開始時間],10))*($B39&lt;=課程清單[結束時間]),課程清單[特殊]),課程清單[特殊],0),2),0)</f>
        <v>0</v>
      </c>
      <c r="I39" s="7">
        <f>IFERROR(INDEX(課程清單[],MATCH(SUMPRODUCT((課程清單[星期幾]=課程表[[#Headers],[星期六]])*(ROUNDDOWN($B39,10)&gt;=ROUNDDOWN(課程清單[開始時間],10))*($B39&lt;=課程清單[結束時間]),課程清單[特殊]),課程清單[特殊],0),2),0)</f>
        <v>0</v>
      </c>
    </row>
    <row r="40" spans="2:9" ht="30" customHeight="1">
      <c r="B40" s="8">
        <f t="shared" si="0"/>
        <v>0.70833333333333282</v>
      </c>
      <c r="C40" s="7">
        <f>IFERROR(INDEX(課程清單[],MATCH(SUMPRODUCT((課程清單[星期幾]=課程表[[#Headers],[星期日]])*(ROUNDDOWN($B40,10)&gt;=ROUNDDOWN(課程清單[開始時間],10))*($B40&lt;=課程清單[結束時間]),課程清單[特殊]),課程清單[特殊],0),2),0)</f>
        <v>0</v>
      </c>
      <c r="D40" s="7" t="str">
        <f>IFERROR(INDEX(課程清單[],MATCH(SUMPRODUCT((課程清單[星期幾]=課程表[[#Headers],[星期一]])*(ROUNDDOWN($B40,10)&gt;=ROUNDDOWN(課程清單[開始時間],10))*($B40&lt;=課程清單[結束時間]),課程清單[特殊]),課程清單[特殊],0),2),0)</f>
        <v>SP-111</v>
      </c>
      <c r="E40" s="7">
        <f>IFERROR(INDEX(課程清單[],MATCH(SUMPRODUCT((課程清單[星期幾]=課程表[[#Headers],[星期二]])*(ROUNDDOWN($B40,10)&gt;=ROUNDDOWN(課程清單[開始時間],10))*($B40&lt;=課程清單[結束時間]),課程清單[特殊]),課程清單[特殊],0),2),0)</f>
        <v>0</v>
      </c>
      <c r="F40" s="7">
        <f>IFERROR(INDEX(課程清單[],MATCH(SUMPRODUCT((課程清單[星期幾]=課程表[[#Headers],[星期三]])*(ROUNDDOWN($B40,10)&gt;=ROUNDDOWN(課程清單[開始時間],10))*($B40&lt;=課程清單[結束時間]),課程清單[特殊]),課程清單[特殊],0),2),0)</f>
        <v>0</v>
      </c>
      <c r="G40" s="7">
        <f>IFERROR(INDEX(課程清單[],MATCH(SUMPRODUCT((課程清單[星期幾]=課程表[[#Headers],[星期四]])*(ROUNDDOWN($B40,10)&gt;=ROUNDDOWN(課程清單[開始時間],10))*($B40&lt;=課程清單[結束時間]),課程清單[特殊]),課程清單[特殊],0),2),0)</f>
        <v>0</v>
      </c>
      <c r="H40" s="7">
        <f>IFERROR(INDEX(課程清單[],MATCH(SUMPRODUCT((課程清單[星期幾]=課程表[[#Headers],[星期五]])*(ROUNDDOWN($B40,10)&gt;=ROUNDDOWN(課程清單[開始時間],10))*($B40&lt;=課程清單[結束時間]),課程清單[特殊]),課程清單[特殊],0),2),0)</f>
        <v>0</v>
      </c>
      <c r="I40" s="7">
        <f>IFERROR(INDEX(課程清單[],MATCH(SUMPRODUCT((課程清單[星期幾]=課程表[[#Headers],[星期六]])*(ROUNDDOWN($B40,10)&gt;=ROUNDDOWN(課程清單[開始時間],10))*($B40&lt;=課程清單[結束時間]),課程清單[特殊]),課程清單[特殊],0),2),0)</f>
        <v>0</v>
      </c>
    </row>
    <row r="41" spans="2:9" ht="30" customHeight="1">
      <c r="B41" s="8">
        <f t="shared" si="0"/>
        <v>0.71874999999999944</v>
      </c>
      <c r="C41" s="7">
        <f>IFERROR(INDEX(課程清單[],MATCH(SUMPRODUCT((課程清單[星期幾]=課程表[[#Headers],[星期日]])*(ROUNDDOWN($B41,10)&gt;=ROUNDDOWN(課程清單[開始時間],10))*($B41&lt;=課程清單[結束時間]),課程清單[特殊]),課程清單[特殊],0),2),0)</f>
        <v>0</v>
      </c>
      <c r="D41" s="7">
        <f>IFERROR(INDEX(課程清單[],MATCH(SUMPRODUCT((課程清單[星期幾]=課程表[[#Headers],[星期一]])*(ROUNDDOWN($B41,10)&gt;=ROUNDDOWN(課程清單[開始時間],10))*($B41&lt;=課程清單[結束時間]),課程清單[特殊]),課程清單[特殊],0),2),0)</f>
        <v>0</v>
      </c>
      <c r="E41" s="7">
        <f>IFERROR(INDEX(課程清單[],MATCH(SUMPRODUCT((課程清單[星期幾]=課程表[[#Headers],[星期二]])*(ROUNDDOWN($B41,10)&gt;=ROUNDDOWN(課程清單[開始時間],10))*($B41&lt;=課程清單[結束時間]),課程清單[特殊]),課程清單[特殊],0),2),0)</f>
        <v>0</v>
      </c>
      <c r="F41" s="7">
        <f>IFERROR(INDEX(課程清單[],MATCH(SUMPRODUCT((課程清單[星期幾]=課程表[[#Headers],[星期三]])*(ROUNDDOWN($B41,10)&gt;=ROUNDDOWN(課程清單[開始時間],10))*($B41&lt;=課程清單[結束時間]),課程清單[特殊]),課程清單[特殊],0),2),0)</f>
        <v>0</v>
      </c>
      <c r="G41" s="7">
        <f>IFERROR(INDEX(課程清單[],MATCH(SUMPRODUCT((課程清單[星期幾]=課程表[[#Headers],[星期四]])*(ROUNDDOWN($B41,10)&gt;=ROUNDDOWN(課程清單[開始時間],10))*($B41&lt;=課程清單[結束時間]),課程清單[特殊]),課程清單[特殊],0),2),0)</f>
        <v>0</v>
      </c>
      <c r="H41" s="7">
        <f>IFERROR(INDEX(課程清單[],MATCH(SUMPRODUCT((課程清單[星期幾]=課程表[[#Headers],[星期五]])*(ROUNDDOWN($B41,10)&gt;=ROUNDDOWN(課程清單[開始時間],10))*($B41&lt;=課程清單[結束時間]),課程清單[特殊]),課程清單[特殊],0),2),0)</f>
        <v>0</v>
      </c>
      <c r="I41" s="7">
        <f>IFERROR(INDEX(課程清單[],MATCH(SUMPRODUCT((課程清單[星期幾]=課程表[[#Headers],[星期六]])*(ROUNDDOWN($B41,10)&gt;=ROUNDDOWN(課程清單[開始時間],10))*($B41&lt;=課程清單[結束時間]),課程清單[特殊]),課程清單[特殊],0),2),0)</f>
        <v>0</v>
      </c>
    </row>
    <row r="42" spans="2:9" ht="30" customHeight="1">
      <c r="B42" s="8">
        <f t="shared" si="0"/>
        <v>0.72916666666666607</v>
      </c>
      <c r="C42" s="7">
        <f>IFERROR(INDEX(課程清單[],MATCH(SUMPRODUCT((課程清單[星期幾]=課程表[[#Headers],[星期日]])*(ROUNDDOWN($B42,10)&gt;=ROUNDDOWN(課程清單[開始時間],10))*($B42&lt;=課程清單[結束時間]),課程清單[特殊]),課程清單[特殊],0),2),0)</f>
        <v>0</v>
      </c>
      <c r="D42" s="7">
        <f>IFERROR(INDEX(課程清單[],MATCH(SUMPRODUCT((課程清單[星期幾]=課程表[[#Headers],[星期一]])*(ROUNDDOWN($B42,10)&gt;=ROUNDDOWN(課程清單[開始時間],10))*($B42&lt;=課程清單[結束時間]),課程清單[特殊]),課程清單[特殊],0),2),0)</f>
        <v>0</v>
      </c>
      <c r="E42" s="7">
        <f>IFERROR(INDEX(課程清單[],MATCH(SUMPRODUCT((課程清單[星期幾]=課程表[[#Headers],[星期二]])*(ROUNDDOWN($B42,10)&gt;=ROUNDDOWN(課程清單[開始時間],10))*($B42&lt;=課程清單[結束時間]),課程清單[特殊]),課程清單[特殊],0),2),0)</f>
        <v>0</v>
      </c>
      <c r="F42" s="7">
        <f>IFERROR(INDEX(課程清單[],MATCH(SUMPRODUCT((課程清單[星期幾]=課程表[[#Headers],[星期三]])*(ROUNDDOWN($B42,10)&gt;=ROUNDDOWN(課程清單[開始時間],10))*($B42&lt;=課程清單[結束時間]),課程清單[特殊]),課程清單[特殊],0),2),0)</f>
        <v>0</v>
      </c>
      <c r="G42" s="7">
        <f>IFERROR(INDEX(課程清單[],MATCH(SUMPRODUCT((課程清單[星期幾]=課程表[[#Headers],[星期四]])*(ROUNDDOWN($B42,10)&gt;=ROUNDDOWN(課程清單[開始時間],10))*($B42&lt;=課程清單[結束時間]),課程清單[特殊]),課程清單[特殊],0),2),0)</f>
        <v>0</v>
      </c>
      <c r="H42" s="7">
        <f>IFERROR(INDEX(課程清單[],MATCH(SUMPRODUCT((課程清單[星期幾]=課程表[[#Headers],[星期五]])*(ROUNDDOWN($B42,10)&gt;=ROUNDDOWN(課程清單[開始時間],10))*($B42&lt;=課程清單[結束時間]),課程清單[特殊]),課程清單[特殊],0),2),0)</f>
        <v>0</v>
      </c>
      <c r="I42" s="7">
        <f>IFERROR(INDEX(課程清單[],MATCH(SUMPRODUCT((課程清單[星期幾]=課程表[[#Headers],[星期六]])*(ROUNDDOWN($B42,10)&gt;=ROUNDDOWN(課程清單[開始時間],10))*($B42&lt;=課程清單[結束時間]),課程清單[特殊]),課程清單[特殊],0),2),0)</f>
        <v>0</v>
      </c>
    </row>
    <row r="43" spans="2:9" ht="30" customHeight="1">
      <c r="B43" s="8">
        <f t="shared" si="0"/>
        <v>0.7395833333333327</v>
      </c>
      <c r="C43" s="7">
        <f>IFERROR(INDEX(課程清單[],MATCH(SUMPRODUCT((課程清單[星期幾]=課程表[[#Headers],[星期日]])*(ROUNDDOWN($B43,10)&gt;=ROUNDDOWN(課程清單[開始時間],10))*($B43&lt;=課程清單[結束時間]),課程清單[特殊]),課程清單[特殊],0),2),0)</f>
        <v>0</v>
      </c>
      <c r="D43" s="7">
        <f>IFERROR(INDEX(課程清單[],MATCH(SUMPRODUCT((課程清單[星期幾]=課程表[[#Headers],[星期一]])*(ROUNDDOWN($B43,10)&gt;=ROUNDDOWN(課程清單[開始時間],10))*($B43&lt;=課程清單[結束時間]),課程清單[特殊]),課程清單[特殊],0),2),0)</f>
        <v>0</v>
      </c>
      <c r="E43" s="7">
        <f>IFERROR(INDEX(課程清單[],MATCH(SUMPRODUCT((課程清單[星期幾]=課程表[[#Headers],[星期二]])*(ROUNDDOWN($B43,10)&gt;=ROUNDDOWN(課程清單[開始時間],10))*($B43&lt;=課程清單[結束時間]),課程清單[特殊]),課程清單[特殊],0),2),0)</f>
        <v>0</v>
      </c>
      <c r="F43" s="7">
        <f>IFERROR(INDEX(課程清單[],MATCH(SUMPRODUCT((課程清單[星期幾]=課程表[[#Headers],[星期三]])*(ROUNDDOWN($B43,10)&gt;=ROUNDDOWN(課程清單[開始時間],10))*($B43&lt;=課程清單[結束時間]),課程清單[特殊]),課程清單[特殊],0),2),0)</f>
        <v>0</v>
      </c>
      <c r="G43" s="7">
        <f>IFERROR(INDEX(課程清單[],MATCH(SUMPRODUCT((課程清單[星期幾]=課程表[[#Headers],[星期四]])*(ROUNDDOWN($B43,10)&gt;=ROUNDDOWN(課程清單[開始時間],10))*($B43&lt;=課程清單[結束時間]),課程清單[特殊]),課程清單[特殊],0),2),0)</f>
        <v>0</v>
      </c>
      <c r="H43" s="7">
        <f>IFERROR(INDEX(課程清單[],MATCH(SUMPRODUCT((課程清單[星期幾]=課程表[[#Headers],[星期五]])*(ROUNDDOWN($B43,10)&gt;=ROUNDDOWN(課程清單[開始時間],10))*($B43&lt;=課程清單[結束時間]),課程清單[特殊]),課程清單[特殊],0),2),0)</f>
        <v>0</v>
      </c>
      <c r="I43" s="7">
        <f>IFERROR(INDEX(課程清單[],MATCH(SUMPRODUCT((課程清單[星期幾]=課程表[[#Headers],[星期六]])*(ROUNDDOWN($B43,10)&gt;=ROUNDDOWN(課程清單[開始時間],10))*($B43&lt;=課程清單[結束時間]),課程清單[特殊]),課程清單[特殊],0),2),0)</f>
        <v>0</v>
      </c>
    </row>
    <row r="44" spans="2:9" ht="30" customHeight="1">
      <c r="B44" s="8">
        <f t="shared" si="0"/>
        <v>0.74999999999999933</v>
      </c>
      <c r="C44" s="7">
        <f>IFERROR(INDEX(課程清單[],MATCH(SUMPRODUCT((課程清單[星期幾]=課程表[[#Headers],[星期日]])*(ROUNDDOWN($B44,10)&gt;=ROUNDDOWN(課程清單[開始時間],10))*($B44&lt;=課程清單[結束時間]),課程清單[特殊]),課程清單[特殊],0),2),0)</f>
        <v>0</v>
      </c>
      <c r="D44" s="7">
        <f>IFERROR(INDEX(課程清單[],MATCH(SUMPRODUCT((課程清單[星期幾]=課程表[[#Headers],[星期一]])*(ROUNDDOWN($B44,10)&gt;=ROUNDDOWN(課程清單[開始時間],10))*($B44&lt;=課程清單[結束時間]),課程清單[特殊]),課程清單[特殊],0),2),0)</f>
        <v>0</v>
      </c>
      <c r="E44" s="7">
        <f>IFERROR(INDEX(課程清單[],MATCH(SUMPRODUCT((課程清單[星期幾]=課程表[[#Headers],[星期二]])*(ROUNDDOWN($B44,10)&gt;=ROUNDDOWN(課程清單[開始時間],10))*($B44&lt;=課程清單[結束時間]),課程清單[特殊]),課程清單[特殊],0),2),0)</f>
        <v>0</v>
      </c>
      <c r="F44" s="7">
        <f>IFERROR(INDEX(課程清單[],MATCH(SUMPRODUCT((課程清單[星期幾]=課程表[[#Headers],[星期三]])*(ROUNDDOWN($B44,10)&gt;=ROUNDDOWN(課程清單[開始時間],10))*($B44&lt;=課程清單[結束時間]),課程清單[特殊]),課程清單[特殊],0),2),0)</f>
        <v>0</v>
      </c>
      <c r="G44" s="7">
        <f>IFERROR(INDEX(課程清單[],MATCH(SUMPRODUCT((課程清單[星期幾]=課程表[[#Headers],[星期四]])*(ROUNDDOWN($B44,10)&gt;=ROUNDDOWN(課程清單[開始時間],10))*($B44&lt;=課程清單[結束時間]),課程清單[特殊]),課程清單[特殊],0),2),0)</f>
        <v>0</v>
      </c>
      <c r="H44" s="7">
        <f>IFERROR(INDEX(課程清單[],MATCH(SUMPRODUCT((課程清單[星期幾]=課程表[[#Headers],[星期五]])*(ROUNDDOWN($B44,10)&gt;=ROUNDDOWN(課程清單[開始時間],10))*($B44&lt;=課程清單[結束時間]),課程清單[特殊]),課程清單[特殊],0),2),0)</f>
        <v>0</v>
      </c>
      <c r="I44" s="7">
        <f>IFERROR(INDEX(課程清單[],MATCH(SUMPRODUCT((課程清單[星期幾]=課程表[[#Headers],[星期六]])*(ROUNDDOWN($B44,10)&gt;=ROUNDDOWN(課程清單[開始時間],10))*($B44&lt;=課程清單[結束時間]),課程清單[特殊]),課程清單[特殊],0),2),0)</f>
        <v>0</v>
      </c>
    </row>
    <row r="45" spans="2:9" ht="30" customHeight="1">
      <c r="B45" s="8">
        <f t="shared" si="0"/>
        <v>0.76041666666666596</v>
      </c>
      <c r="C45" s="7">
        <f>IFERROR(INDEX(課程清單[],MATCH(SUMPRODUCT((課程清單[星期幾]=課程表[[#Headers],[星期日]])*(ROUNDDOWN($B45,10)&gt;=ROUNDDOWN(課程清單[開始時間],10))*($B45&lt;=課程清單[結束時間]),課程清單[特殊]),課程清單[特殊],0),2),0)</f>
        <v>0</v>
      </c>
      <c r="D45" s="7">
        <f>IFERROR(INDEX(課程清單[],MATCH(SUMPRODUCT((課程清單[星期幾]=課程表[[#Headers],[星期一]])*(ROUNDDOWN($B45,10)&gt;=ROUNDDOWN(課程清單[開始時間],10))*($B45&lt;=課程清單[結束時間]),課程清單[特殊]),課程清單[特殊],0),2),0)</f>
        <v>0</v>
      </c>
      <c r="E45" s="7">
        <f>IFERROR(INDEX(課程清單[],MATCH(SUMPRODUCT((課程清單[星期幾]=課程表[[#Headers],[星期二]])*(ROUNDDOWN($B45,10)&gt;=ROUNDDOWN(課程清單[開始時間],10))*($B45&lt;=課程清單[結束時間]),課程清單[特殊]),課程清單[特殊],0),2),0)</f>
        <v>0</v>
      </c>
      <c r="F45" s="7">
        <f>IFERROR(INDEX(課程清單[],MATCH(SUMPRODUCT((課程清單[星期幾]=課程表[[#Headers],[星期三]])*(ROUNDDOWN($B45,10)&gt;=ROUNDDOWN(課程清單[開始時間],10))*($B45&lt;=課程清單[結束時間]),課程清單[特殊]),課程清單[特殊],0),2),0)</f>
        <v>0</v>
      </c>
      <c r="G45" s="7">
        <f>IFERROR(INDEX(課程清單[],MATCH(SUMPRODUCT((課程清單[星期幾]=課程表[[#Headers],[星期四]])*(ROUNDDOWN($B45,10)&gt;=ROUNDDOWN(課程清單[開始時間],10))*($B45&lt;=課程清單[結束時間]),課程清單[特殊]),課程清單[特殊],0),2),0)</f>
        <v>0</v>
      </c>
      <c r="H45" s="7">
        <f>IFERROR(INDEX(課程清單[],MATCH(SUMPRODUCT((課程清單[星期幾]=課程表[[#Headers],[星期五]])*(ROUNDDOWN($B45,10)&gt;=ROUNDDOWN(課程清單[開始時間],10))*($B45&lt;=課程清單[結束時間]),課程清單[特殊]),課程清單[特殊],0),2),0)</f>
        <v>0</v>
      </c>
      <c r="I45" s="7">
        <f>IFERROR(INDEX(課程清單[],MATCH(SUMPRODUCT((課程清單[星期幾]=課程表[[#Headers],[星期六]])*(ROUNDDOWN($B45,10)&gt;=ROUNDDOWN(課程清單[開始時間],10))*($B45&lt;=課程清單[結束時間]),課程清單[特殊]),課程清單[特殊],0),2),0)</f>
        <v>0</v>
      </c>
    </row>
    <row r="46" spans="2:9" ht="30" customHeight="1">
      <c r="B46" s="8">
        <f t="shared" si="0"/>
        <v>0.77083333333333259</v>
      </c>
      <c r="C46" s="7">
        <f>IFERROR(INDEX(課程清單[],MATCH(SUMPRODUCT((課程清單[星期幾]=課程表[[#Headers],[星期日]])*(ROUNDDOWN($B46,10)&gt;=ROUNDDOWN(課程清單[開始時間],10))*($B46&lt;=課程清單[結束時間]),課程清單[特殊]),課程清單[特殊],0),2),0)</f>
        <v>0</v>
      </c>
      <c r="D46" s="7">
        <f>IFERROR(INDEX(課程清單[],MATCH(SUMPRODUCT((課程清單[星期幾]=課程表[[#Headers],[星期一]])*(ROUNDDOWN($B46,10)&gt;=ROUNDDOWN(課程清單[開始時間],10))*($B46&lt;=課程清單[結束時間]),課程清單[特殊]),課程清單[特殊],0),2),0)</f>
        <v>0</v>
      </c>
      <c r="E46" s="7">
        <f>IFERROR(INDEX(課程清單[],MATCH(SUMPRODUCT((課程清單[星期幾]=課程表[[#Headers],[星期二]])*(ROUNDDOWN($B46,10)&gt;=ROUNDDOWN(課程清單[開始時間],10))*($B46&lt;=課程清單[結束時間]),課程清單[特殊]),課程清單[特殊],0),2),0)</f>
        <v>0</v>
      </c>
      <c r="F46" s="7">
        <f>IFERROR(INDEX(課程清單[],MATCH(SUMPRODUCT((課程清單[星期幾]=課程表[[#Headers],[星期三]])*(ROUNDDOWN($B46,10)&gt;=ROUNDDOWN(課程清單[開始時間],10))*($B46&lt;=課程清單[結束時間]),課程清單[特殊]),課程清單[特殊],0),2),0)</f>
        <v>0</v>
      </c>
      <c r="G46" s="7">
        <f>IFERROR(INDEX(課程清單[],MATCH(SUMPRODUCT((課程清單[星期幾]=課程表[[#Headers],[星期四]])*(ROUNDDOWN($B46,10)&gt;=ROUNDDOWN(課程清單[開始時間],10))*($B46&lt;=課程清單[結束時間]),課程清單[特殊]),課程清單[特殊],0),2),0)</f>
        <v>0</v>
      </c>
      <c r="H46" s="7">
        <f>IFERROR(INDEX(課程清單[],MATCH(SUMPRODUCT((課程清單[星期幾]=課程表[[#Headers],[星期五]])*(ROUNDDOWN($B46,10)&gt;=ROUNDDOWN(課程清單[開始時間],10))*($B46&lt;=課程清單[結束時間]),課程清單[特殊]),課程清單[特殊],0),2),0)</f>
        <v>0</v>
      </c>
      <c r="I46" s="7">
        <f>IFERROR(INDEX(課程清單[],MATCH(SUMPRODUCT((課程清單[星期幾]=課程表[[#Headers],[星期六]])*(ROUNDDOWN($B46,10)&gt;=ROUNDDOWN(課程清單[開始時間],10))*($B46&lt;=課程清單[結束時間]),課程清單[特殊]),課程清單[特殊],0),2),0)</f>
        <v>0</v>
      </c>
    </row>
    <row r="47" spans="2:9" ht="30" customHeight="1">
      <c r="B47" s="8">
        <f t="shared" si="0"/>
        <v>0.78124999999999922</v>
      </c>
      <c r="C47" s="7">
        <f>IFERROR(INDEX(課程清單[],MATCH(SUMPRODUCT((課程清單[星期幾]=課程表[[#Headers],[星期日]])*(ROUNDDOWN($B47,10)&gt;=ROUNDDOWN(課程清單[開始時間],10))*($B47&lt;=課程清單[結束時間]),課程清單[特殊]),課程清單[特殊],0),2),0)</f>
        <v>0</v>
      </c>
      <c r="D47" s="7">
        <f>IFERROR(INDEX(課程清單[],MATCH(SUMPRODUCT((課程清單[星期幾]=課程表[[#Headers],[星期一]])*(ROUNDDOWN($B47,10)&gt;=ROUNDDOWN(課程清單[開始時間],10))*($B47&lt;=課程清單[結束時間]),課程清單[特殊]),課程清單[特殊],0),2),0)</f>
        <v>0</v>
      </c>
      <c r="E47" s="7">
        <f>IFERROR(INDEX(課程清單[],MATCH(SUMPRODUCT((課程清單[星期幾]=課程表[[#Headers],[星期二]])*(ROUNDDOWN($B47,10)&gt;=ROUNDDOWN(課程清單[開始時間],10))*($B47&lt;=課程清單[結束時間]),課程清單[特殊]),課程清單[特殊],0),2),0)</f>
        <v>0</v>
      </c>
      <c r="F47" s="7">
        <f>IFERROR(INDEX(課程清單[],MATCH(SUMPRODUCT((課程清單[星期幾]=課程表[[#Headers],[星期三]])*(ROUNDDOWN($B47,10)&gt;=ROUNDDOWN(課程清單[開始時間],10))*($B47&lt;=課程清單[結束時間]),課程清單[特殊]),課程清單[特殊],0),2),0)</f>
        <v>0</v>
      </c>
      <c r="G47" s="7">
        <f>IFERROR(INDEX(課程清單[],MATCH(SUMPRODUCT((課程清單[星期幾]=課程表[[#Headers],[星期四]])*(ROUNDDOWN($B47,10)&gt;=ROUNDDOWN(課程清單[開始時間],10))*($B47&lt;=課程清單[結束時間]),課程清單[特殊]),課程清單[特殊],0),2),0)</f>
        <v>0</v>
      </c>
      <c r="H47" s="7">
        <f>IFERROR(INDEX(課程清單[],MATCH(SUMPRODUCT((課程清單[星期幾]=課程表[[#Headers],[星期五]])*(ROUNDDOWN($B47,10)&gt;=ROUNDDOWN(課程清單[開始時間],10))*($B47&lt;=課程清單[結束時間]),課程清單[特殊]),課程清單[特殊],0),2),0)</f>
        <v>0</v>
      </c>
      <c r="I47" s="7">
        <f>IFERROR(INDEX(課程清單[],MATCH(SUMPRODUCT((課程清單[星期幾]=課程表[[#Headers],[星期六]])*(ROUNDDOWN($B47,10)&gt;=ROUNDDOWN(課程清單[開始時間],10))*($B47&lt;=課程清單[結束時間]),課程清單[特殊]),課程清單[特殊],0),2),0)</f>
        <v>0</v>
      </c>
    </row>
    <row r="48" spans="2:9" ht="30" customHeight="1">
      <c r="B48" s="8">
        <f t="shared" si="0"/>
        <v>0.79166666666666585</v>
      </c>
      <c r="C48" s="7">
        <f>IFERROR(INDEX(課程清單[],MATCH(SUMPRODUCT((課程清單[星期幾]=課程表[[#Headers],[星期日]])*(ROUNDDOWN($B48,10)&gt;=ROUNDDOWN(課程清單[開始時間],10))*($B48&lt;=課程清單[結束時間]),課程清單[特殊]),課程清單[特殊],0),2),0)</f>
        <v>0</v>
      </c>
      <c r="D48" s="7">
        <f>IFERROR(INDEX(課程清單[],MATCH(SUMPRODUCT((課程清單[星期幾]=課程表[[#Headers],[星期一]])*(ROUNDDOWN($B48,10)&gt;=ROUNDDOWN(課程清單[開始時間],10))*($B48&lt;=課程清單[結束時間]),課程清單[特殊]),課程清單[特殊],0),2),0)</f>
        <v>0</v>
      </c>
      <c r="E48" s="7">
        <f>IFERROR(INDEX(課程清單[],MATCH(SUMPRODUCT((課程清單[星期幾]=課程表[[#Headers],[星期二]])*(ROUNDDOWN($B48,10)&gt;=ROUNDDOWN(課程清單[開始時間],10))*($B48&lt;=課程清單[結束時間]),課程清單[特殊]),課程清單[特殊],0),2),0)</f>
        <v>0</v>
      </c>
      <c r="F48" s="7">
        <f>IFERROR(INDEX(課程清單[],MATCH(SUMPRODUCT((課程清單[星期幾]=課程表[[#Headers],[星期三]])*(ROUNDDOWN($B48,10)&gt;=ROUNDDOWN(課程清單[開始時間],10))*($B48&lt;=課程清單[結束時間]),課程清單[特殊]),課程清單[特殊],0),2),0)</f>
        <v>0</v>
      </c>
      <c r="G48" s="7">
        <f>IFERROR(INDEX(課程清單[],MATCH(SUMPRODUCT((課程清單[星期幾]=課程表[[#Headers],[星期四]])*(ROUNDDOWN($B48,10)&gt;=ROUNDDOWN(課程清單[開始時間],10))*($B48&lt;=課程清單[結束時間]),課程清單[特殊]),課程清單[特殊],0),2),0)</f>
        <v>0</v>
      </c>
      <c r="H48" s="7">
        <f>IFERROR(INDEX(課程清單[],MATCH(SUMPRODUCT((課程清單[星期幾]=課程表[[#Headers],[星期五]])*(ROUNDDOWN($B48,10)&gt;=ROUNDDOWN(課程清單[開始時間],10))*($B48&lt;=課程清單[結束時間]),課程清單[特殊]),課程清單[特殊],0),2),0)</f>
        <v>0</v>
      </c>
      <c r="I48" s="7">
        <f>IFERROR(INDEX(課程清單[],MATCH(SUMPRODUCT((課程清單[星期幾]=課程表[[#Headers],[星期六]])*(ROUNDDOWN($B48,10)&gt;=ROUNDDOWN(課程清單[開始時間],10))*($B48&lt;=課程清單[結束時間]),課程清單[特殊]),課程清單[特殊],0),2),0)</f>
        <v>0</v>
      </c>
    </row>
    <row r="49" spans="2:9" ht="30" customHeight="1">
      <c r="B49" s="8">
        <f t="shared" si="0"/>
        <v>0.80208333333333248</v>
      </c>
      <c r="C49" s="7">
        <f>IFERROR(INDEX(課程清單[],MATCH(SUMPRODUCT((課程清單[星期幾]=課程表[[#Headers],[星期日]])*(ROUNDDOWN($B49,10)&gt;=ROUNDDOWN(課程清單[開始時間],10))*($B49&lt;=課程清單[結束時間]),課程清單[特殊]),課程清單[特殊],0),2),0)</f>
        <v>0</v>
      </c>
      <c r="D49" s="7">
        <f>IFERROR(INDEX(課程清單[],MATCH(SUMPRODUCT((課程清單[星期幾]=課程表[[#Headers],[星期一]])*(ROUNDDOWN($B49,10)&gt;=ROUNDDOWN(課程清單[開始時間],10))*($B49&lt;=課程清單[結束時間]),課程清單[特殊]),課程清單[特殊],0),2),0)</f>
        <v>0</v>
      </c>
      <c r="E49" s="7">
        <f>IFERROR(INDEX(課程清單[],MATCH(SUMPRODUCT((課程清單[星期幾]=課程表[[#Headers],[星期二]])*(ROUNDDOWN($B49,10)&gt;=ROUNDDOWN(課程清單[開始時間],10))*($B49&lt;=課程清單[結束時間]),課程清單[特殊]),課程清單[特殊],0),2),0)</f>
        <v>0</v>
      </c>
      <c r="F49" s="7">
        <f>IFERROR(INDEX(課程清單[],MATCH(SUMPRODUCT((課程清單[星期幾]=課程表[[#Headers],[星期三]])*(ROUNDDOWN($B49,10)&gt;=ROUNDDOWN(課程清單[開始時間],10))*($B49&lt;=課程清單[結束時間]),課程清單[特殊]),課程清單[特殊],0),2),0)</f>
        <v>0</v>
      </c>
      <c r="G49" s="7">
        <f>IFERROR(INDEX(課程清單[],MATCH(SUMPRODUCT((課程清單[星期幾]=課程表[[#Headers],[星期四]])*(ROUNDDOWN($B49,10)&gt;=ROUNDDOWN(課程清單[開始時間],10))*($B49&lt;=課程清單[結束時間]),課程清單[特殊]),課程清單[特殊],0),2),0)</f>
        <v>0</v>
      </c>
      <c r="H49" s="7">
        <f>IFERROR(INDEX(課程清單[],MATCH(SUMPRODUCT((課程清單[星期幾]=課程表[[#Headers],[星期五]])*(ROUNDDOWN($B49,10)&gt;=ROUNDDOWN(課程清單[開始時間],10))*($B49&lt;=課程清單[結束時間]),課程清單[特殊]),課程清單[特殊],0),2),0)</f>
        <v>0</v>
      </c>
      <c r="I49" s="7">
        <f>IFERROR(INDEX(課程清單[],MATCH(SUMPRODUCT((課程清單[星期幾]=課程表[[#Headers],[星期六]])*(ROUNDDOWN($B49,10)&gt;=ROUNDDOWN(課程清單[開始時間],10))*($B49&lt;=課程清單[結束時間]),課程清單[特殊]),課程清單[特殊],0),2),0)</f>
        <v>0</v>
      </c>
    </row>
    <row r="50" spans="2:9" ht="30" customHeight="1">
      <c r="B50" s="8">
        <f t="shared" si="0"/>
        <v>0.81249999999999911</v>
      </c>
      <c r="C50" s="7">
        <f>IFERROR(INDEX(課程清單[],MATCH(SUMPRODUCT((課程清單[星期幾]=課程表[[#Headers],[星期日]])*(ROUNDDOWN($B50,10)&gt;=ROUNDDOWN(課程清單[開始時間],10))*($B50&lt;=課程清單[結束時間]),課程清單[特殊]),課程清單[特殊],0),2),0)</f>
        <v>0</v>
      </c>
      <c r="D50" s="7">
        <f>IFERROR(INDEX(課程清單[],MATCH(SUMPRODUCT((課程清單[星期幾]=課程表[[#Headers],[星期一]])*(ROUNDDOWN($B50,10)&gt;=ROUNDDOWN(課程清單[開始時間],10))*($B50&lt;=課程清單[結束時間]),課程清單[特殊]),課程清單[特殊],0),2),0)</f>
        <v>0</v>
      </c>
      <c r="E50" s="7">
        <f>IFERROR(INDEX(課程清單[],MATCH(SUMPRODUCT((課程清單[星期幾]=課程表[[#Headers],[星期二]])*(ROUNDDOWN($B50,10)&gt;=ROUNDDOWN(課程清單[開始時間],10))*($B50&lt;=課程清單[結束時間]),課程清單[特殊]),課程清單[特殊],0),2),0)</f>
        <v>0</v>
      </c>
      <c r="F50" s="7">
        <f>IFERROR(INDEX(課程清單[],MATCH(SUMPRODUCT((課程清單[星期幾]=課程表[[#Headers],[星期三]])*(ROUNDDOWN($B50,10)&gt;=ROUNDDOWN(課程清單[開始時間],10))*($B50&lt;=課程清單[結束時間]),課程清單[特殊]),課程清單[特殊],0),2),0)</f>
        <v>0</v>
      </c>
      <c r="G50" s="7">
        <f>IFERROR(INDEX(課程清單[],MATCH(SUMPRODUCT((課程清單[星期幾]=課程表[[#Headers],[星期四]])*(ROUNDDOWN($B50,10)&gt;=ROUNDDOWN(課程清單[開始時間],10))*($B50&lt;=課程清單[結束時間]),課程清單[特殊]),課程清單[特殊],0),2),0)</f>
        <v>0</v>
      </c>
      <c r="H50" s="7">
        <f>IFERROR(INDEX(課程清單[],MATCH(SUMPRODUCT((課程清單[星期幾]=課程表[[#Headers],[星期五]])*(ROUNDDOWN($B50,10)&gt;=ROUNDDOWN(課程清單[開始時間],10))*($B50&lt;=課程清單[結束時間]),課程清單[特殊]),課程清單[特殊],0),2),0)</f>
        <v>0</v>
      </c>
      <c r="I50" s="7">
        <f>IFERROR(INDEX(課程清單[],MATCH(SUMPRODUCT((課程清單[星期幾]=課程表[[#Headers],[星期六]])*(ROUNDDOWN($B50,10)&gt;=ROUNDDOWN(課程清單[開始時間],10))*($B50&lt;=課程清單[結束時間]),課程清單[特殊]),課程清單[特殊],0),2),0)</f>
        <v>0</v>
      </c>
    </row>
    <row r="51" spans="2:9" ht="30" customHeight="1">
      <c r="B51" s="8">
        <f t="shared" si="0"/>
        <v>0.82291666666666574</v>
      </c>
      <c r="C51" s="7">
        <f>IFERROR(INDEX(課程清單[],MATCH(SUMPRODUCT((課程清單[星期幾]=課程表[[#Headers],[星期日]])*(ROUNDDOWN($B51,10)&gt;=ROUNDDOWN(課程清單[開始時間],10))*($B51&lt;=課程清單[結束時間]),課程清單[特殊]),課程清單[特殊],0),2),0)</f>
        <v>0</v>
      </c>
      <c r="D51" s="7">
        <f>IFERROR(INDEX(課程清單[],MATCH(SUMPRODUCT((課程清單[星期幾]=課程表[[#Headers],[星期一]])*(ROUNDDOWN($B51,10)&gt;=ROUNDDOWN(課程清單[開始時間],10))*($B51&lt;=課程清單[結束時間]),課程清單[特殊]),課程清單[特殊],0),2),0)</f>
        <v>0</v>
      </c>
      <c r="E51" s="7">
        <f>IFERROR(INDEX(課程清單[],MATCH(SUMPRODUCT((課程清單[星期幾]=課程表[[#Headers],[星期二]])*(ROUNDDOWN($B51,10)&gt;=ROUNDDOWN(課程清單[開始時間],10))*($B51&lt;=課程清單[結束時間]),課程清單[特殊]),課程清單[特殊],0),2),0)</f>
        <v>0</v>
      </c>
      <c r="F51" s="7">
        <f>IFERROR(INDEX(課程清單[],MATCH(SUMPRODUCT((課程清單[星期幾]=課程表[[#Headers],[星期三]])*(ROUNDDOWN($B51,10)&gt;=ROUNDDOWN(課程清單[開始時間],10))*($B51&lt;=課程清單[結束時間]),課程清單[特殊]),課程清單[特殊],0),2),0)</f>
        <v>0</v>
      </c>
      <c r="G51" s="7">
        <f>IFERROR(INDEX(課程清單[],MATCH(SUMPRODUCT((課程清單[星期幾]=課程表[[#Headers],[星期四]])*(ROUNDDOWN($B51,10)&gt;=ROUNDDOWN(課程清單[開始時間],10))*($B51&lt;=課程清單[結束時間]),課程清單[特殊]),課程清單[特殊],0),2),0)</f>
        <v>0</v>
      </c>
      <c r="H51" s="7">
        <f>IFERROR(INDEX(課程清單[],MATCH(SUMPRODUCT((課程清單[星期幾]=課程表[[#Headers],[星期五]])*(ROUNDDOWN($B51,10)&gt;=ROUNDDOWN(課程清單[開始時間],10))*($B51&lt;=課程清單[結束時間]),課程清單[特殊]),課程清單[特殊],0),2),0)</f>
        <v>0</v>
      </c>
      <c r="I51" s="7">
        <f>IFERROR(INDEX(課程清單[],MATCH(SUMPRODUCT((課程清單[星期幾]=課程表[[#Headers],[星期六]])*(ROUNDDOWN($B51,10)&gt;=ROUNDDOWN(課程清單[開始時間],10))*($B51&lt;=課程清單[結束時間]),課程清單[特殊]),課程清單[特殊],0),2),0)</f>
        <v>0</v>
      </c>
    </row>
    <row r="52" spans="2:9" ht="30" customHeight="1">
      <c r="B52" s="8">
        <f t="shared" si="0"/>
        <v>0.83333333333333237</v>
      </c>
      <c r="C52" s="7">
        <f>IFERROR(INDEX(課程清單[],MATCH(SUMPRODUCT((課程清單[星期幾]=課程表[[#Headers],[星期日]])*(ROUNDDOWN($B52,10)&gt;=ROUNDDOWN(課程清單[開始時間],10))*($B52&lt;=課程清單[結束時間]),課程清單[特殊]),課程清單[特殊],0),2),0)</f>
        <v>0</v>
      </c>
      <c r="D52" s="7">
        <f>IFERROR(INDEX(課程清單[],MATCH(SUMPRODUCT((課程清單[星期幾]=課程表[[#Headers],[星期一]])*(ROUNDDOWN($B52,10)&gt;=ROUNDDOWN(課程清單[開始時間],10))*($B52&lt;=課程清單[結束時間]),課程清單[特殊]),課程清單[特殊],0),2),0)</f>
        <v>0</v>
      </c>
      <c r="E52" s="7">
        <f>IFERROR(INDEX(課程清單[],MATCH(SUMPRODUCT((課程清單[星期幾]=課程表[[#Headers],[星期二]])*(ROUNDDOWN($B52,10)&gt;=ROUNDDOWN(課程清單[開始時間],10))*($B52&lt;=課程清單[結束時間]),課程清單[特殊]),課程清單[特殊],0),2),0)</f>
        <v>0</v>
      </c>
      <c r="F52" s="7">
        <f>IFERROR(INDEX(課程清單[],MATCH(SUMPRODUCT((課程清單[星期幾]=課程表[[#Headers],[星期三]])*(ROUNDDOWN($B52,10)&gt;=ROUNDDOWN(課程清單[開始時間],10))*($B52&lt;=課程清單[結束時間]),課程清單[特殊]),課程清單[特殊],0),2),0)</f>
        <v>0</v>
      </c>
      <c r="G52" s="7">
        <f>IFERROR(INDEX(課程清單[],MATCH(SUMPRODUCT((課程清單[星期幾]=課程表[[#Headers],[星期四]])*(ROUNDDOWN($B52,10)&gt;=ROUNDDOWN(課程清單[開始時間],10))*($B52&lt;=課程清單[結束時間]),課程清單[特殊]),課程清單[特殊],0),2),0)</f>
        <v>0</v>
      </c>
      <c r="H52" s="7">
        <f>IFERROR(INDEX(課程清單[],MATCH(SUMPRODUCT((課程清單[星期幾]=課程表[[#Headers],[星期五]])*(ROUNDDOWN($B52,10)&gt;=ROUNDDOWN(課程清單[開始時間],10))*($B52&lt;=課程清單[結束時間]),課程清單[特殊]),課程清單[特殊],0),2),0)</f>
        <v>0</v>
      </c>
      <c r="I52" s="7">
        <f>IFERROR(INDEX(課程清單[],MATCH(SUMPRODUCT((課程清單[星期幾]=課程表[[#Headers],[星期六]])*(ROUNDDOWN($B52,10)&gt;=ROUNDDOWN(課程清單[開始時間],10))*($B52&lt;=課程清單[結束時間]),課程清單[特殊]),課程清單[特殊],0),2),0)</f>
        <v>0</v>
      </c>
    </row>
    <row r="53" spans="2:9" ht="30" customHeight="1">
      <c r="B53" s="8">
        <f t="shared" si="0"/>
        <v>0.843749999999999</v>
      </c>
      <c r="C53" s="7">
        <f>IFERROR(INDEX(課程清單[],MATCH(SUMPRODUCT((課程清單[星期幾]=課程表[[#Headers],[星期日]])*(ROUNDDOWN($B53,10)&gt;=ROUNDDOWN(課程清單[開始時間],10))*($B53&lt;=課程清單[結束時間]),課程清單[特殊]),課程清單[特殊],0),2),0)</f>
        <v>0</v>
      </c>
      <c r="D53" s="7">
        <f>IFERROR(INDEX(課程清單[],MATCH(SUMPRODUCT((課程清單[星期幾]=課程表[[#Headers],[星期一]])*(ROUNDDOWN($B53,10)&gt;=ROUNDDOWN(課程清單[開始時間],10))*($B53&lt;=課程清單[結束時間]),課程清單[特殊]),課程清單[特殊],0),2),0)</f>
        <v>0</v>
      </c>
      <c r="E53" s="7">
        <f>IFERROR(INDEX(課程清單[],MATCH(SUMPRODUCT((課程清單[星期幾]=課程表[[#Headers],[星期二]])*(ROUNDDOWN($B53,10)&gt;=ROUNDDOWN(課程清單[開始時間],10))*($B53&lt;=課程清單[結束時間]),課程清單[特殊]),課程清單[特殊],0),2),0)</f>
        <v>0</v>
      </c>
      <c r="F53" s="7">
        <f>IFERROR(INDEX(課程清單[],MATCH(SUMPRODUCT((課程清單[星期幾]=課程表[[#Headers],[星期三]])*(ROUNDDOWN($B53,10)&gt;=ROUNDDOWN(課程清單[開始時間],10))*($B53&lt;=課程清單[結束時間]),課程清單[特殊]),課程清單[特殊],0),2),0)</f>
        <v>0</v>
      </c>
      <c r="G53" s="7">
        <f>IFERROR(INDEX(課程清單[],MATCH(SUMPRODUCT((課程清單[星期幾]=課程表[[#Headers],[星期四]])*(ROUNDDOWN($B53,10)&gt;=ROUNDDOWN(課程清單[開始時間],10))*($B53&lt;=課程清單[結束時間]),課程清單[特殊]),課程清單[特殊],0),2),0)</f>
        <v>0</v>
      </c>
      <c r="H53" s="7">
        <f>IFERROR(INDEX(課程清單[],MATCH(SUMPRODUCT((課程清單[星期幾]=課程表[[#Headers],[星期五]])*(ROUNDDOWN($B53,10)&gt;=ROUNDDOWN(課程清單[開始時間],10))*($B53&lt;=課程清單[結束時間]),課程清單[特殊]),課程清單[特殊],0),2),0)</f>
        <v>0</v>
      </c>
      <c r="I53" s="7">
        <f>IFERROR(INDEX(課程清單[],MATCH(SUMPRODUCT((課程清單[星期幾]=課程表[[#Headers],[星期六]])*(ROUNDDOWN($B53,10)&gt;=ROUNDDOWN(課程清單[開始時間],10))*($B53&lt;=課程清單[結束時間]),課程清單[特殊]),課程清單[特殊],0),2),0)</f>
        <v>0</v>
      </c>
    </row>
    <row r="54" spans="2:9" ht="30" customHeight="1">
      <c r="B54" s="8">
        <f t="shared" si="0"/>
        <v>0.85416666666666563</v>
      </c>
      <c r="C54" s="7">
        <f>IFERROR(INDEX(課程清單[],MATCH(SUMPRODUCT((課程清單[星期幾]=課程表[[#Headers],[星期日]])*(ROUNDDOWN($B54,10)&gt;=ROUNDDOWN(課程清單[開始時間],10))*($B54&lt;=課程清單[結束時間]),課程清單[特殊]),課程清單[特殊],0),2),0)</f>
        <v>0</v>
      </c>
      <c r="D54" s="7">
        <f>IFERROR(INDEX(課程清單[],MATCH(SUMPRODUCT((課程清單[星期幾]=課程表[[#Headers],[星期一]])*(ROUNDDOWN($B54,10)&gt;=ROUNDDOWN(課程清單[開始時間],10))*($B54&lt;=課程清單[結束時間]),課程清單[特殊]),課程清單[特殊],0),2),0)</f>
        <v>0</v>
      </c>
      <c r="E54" s="7">
        <f>IFERROR(INDEX(課程清單[],MATCH(SUMPRODUCT((課程清單[星期幾]=課程表[[#Headers],[星期二]])*(ROUNDDOWN($B54,10)&gt;=ROUNDDOWN(課程清單[開始時間],10))*($B54&lt;=課程清單[結束時間]),課程清單[特殊]),課程清單[特殊],0),2),0)</f>
        <v>0</v>
      </c>
      <c r="F54" s="7">
        <f>IFERROR(INDEX(課程清單[],MATCH(SUMPRODUCT((課程清單[星期幾]=課程表[[#Headers],[星期三]])*(ROUNDDOWN($B54,10)&gt;=ROUNDDOWN(課程清單[開始時間],10))*($B54&lt;=課程清單[結束時間]),課程清單[特殊]),課程清單[特殊],0),2),0)</f>
        <v>0</v>
      </c>
      <c r="G54" s="7">
        <f>IFERROR(INDEX(課程清單[],MATCH(SUMPRODUCT((課程清單[星期幾]=課程表[[#Headers],[星期四]])*(ROUNDDOWN($B54,10)&gt;=ROUNDDOWN(課程清單[開始時間],10))*($B54&lt;=課程清單[結束時間]),課程清單[特殊]),課程清單[特殊],0),2),0)</f>
        <v>0</v>
      </c>
      <c r="H54" s="7">
        <f>IFERROR(INDEX(課程清單[],MATCH(SUMPRODUCT((課程清單[星期幾]=課程表[[#Headers],[星期五]])*(ROUNDDOWN($B54,10)&gt;=ROUNDDOWN(課程清單[開始時間],10))*($B54&lt;=課程清單[結束時間]),課程清單[特殊]),課程清單[特殊],0),2),0)</f>
        <v>0</v>
      </c>
      <c r="I54" s="7">
        <f>IFERROR(INDEX(課程清單[],MATCH(SUMPRODUCT((課程清單[星期幾]=課程表[[#Headers],[星期六]])*(ROUNDDOWN($B54,10)&gt;=ROUNDDOWN(課程清單[開始時間],10))*($B54&lt;=課程清單[結束時間]),課程清單[特殊]),課程清單[特殊],0),2),0)</f>
        <v>0</v>
      </c>
    </row>
    <row r="55" spans="2:9" ht="30" customHeight="1">
      <c r="B55" s="8">
        <f t="shared" si="0"/>
        <v>0.86458333333333226</v>
      </c>
      <c r="C55" s="7">
        <f>IFERROR(INDEX(課程清單[],MATCH(SUMPRODUCT((課程清單[星期幾]=課程表[[#Headers],[星期日]])*(ROUNDDOWN($B55,10)&gt;=ROUNDDOWN(課程清單[開始時間],10))*($B55&lt;=課程清單[結束時間]),課程清單[特殊]),課程清單[特殊],0),2),0)</f>
        <v>0</v>
      </c>
      <c r="D55" s="7">
        <f>IFERROR(INDEX(課程清單[],MATCH(SUMPRODUCT((課程清單[星期幾]=課程表[[#Headers],[星期一]])*(ROUNDDOWN($B55,10)&gt;=ROUNDDOWN(課程清單[開始時間],10))*($B55&lt;=課程清單[結束時間]),課程清單[特殊]),課程清單[特殊],0),2),0)</f>
        <v>0</v>
      </c>
      <c r="E55" s="7">
        <f>IFERROR(INDEX(課程清單[],MATCH(SUMPRODUCT((課程清單[星期幾]=課程表[[#Headers],[星期二]])*(ROUNDDOWN($B55,10)&gt;=ROUNDDOWN(課程清單[開始時間],10))*($B55&lt;=課程清單[結束時間]),課程清單[特殊]),課程清單[特殊],0),2),0)</f>
        <v>0</v>
      </c>
      <c r="F55" s="7">
        <f>IFERROR(INDEX(課程清單[],MATCH(SUMPRODUCT((課程清單[星期幾]=課程表[[#Headers],[星期三]])*(ROUNDDOWN($B55,10)&gt;=ROUNDDOWN(課程清單[開始時間],10))*($B55&lt;=課程清單[結束時間]),課程清單[特殊]),課程清單[特殊],0),2),0)</f>
        <v>0</v>
      </c>
      <c r="G55" s="7">
        <f>IFERROR(INDEX(課程清單[],MATCH(SUMPRODUCT((課程清單[星期幾]=課程表[[#Headers],[星期四]])*(ROUNDDOWN($B55,10)&gt;=ROUNDDOWN(課程清單[開始時間],10))*($B55&lt;=課程清單[結束時間]),課程清單[特殊]),課程清單[特殊],0),2),0)</f>
        <v>0</v>
      </c>
      <c r="H55" s="7">
        <f>IFERROR(INDEX(課程清單[],MATCH(SUMPRODUCT((課程清單[星期幾]=課程表[[#Headers],[星期五]])*(ROUNDDOWN($B55,10)&gt;=ROUNDDOWN(課程清單[開始時間],10))*($B55&lt;=課程清單[結束時間]),課程清單[特殊]),課程清單[特殊],0),2),0)</f>
        <v>0</v>
      </c>
      <c r="I55" s="7">
        <f>IFERROR(INDEX(課程清單[],MATCH(SUMPRODUCT((課程清單[星期幾]=課程表[[#Headers],[星期六]])*(ROUNDDOWN($B55,10)&gt;=ROUNDDOWN(課程清單[開始時間],10))*($B55&lt;=課程清單[結束時間]),課程清單[特殊]),課程清單[特殊],0),2),0)</f>
        <v>0</v>
      </c>
    </row>
    <row r="56" spans="2:9" ht="30" customHeight="1">
      <c r="B56" s="8">
        <f t="shared" si="0"/>
        <v>0.87499999999999889</v>
      </c>
      <c r="C56" s="7">
        <f>IFERROR(INDEX(課程清單[],MATCH(SUMPRODUCT((課程清單[星期幾]=課程表[[#Headers],[星期日]])*(ROUNDDOWN($B56,10)&gt;=ROUNDDOWN(課程清單[開始時間],10))*($B56&lt;=課程清單[結束時間]),課程清單[特殊]),課程清單[特殊],0),2),0)</f>
        <v>0</v>
      </c>
      <c r="D56" s="7">
        <f>IFERROR(INDEX(課程清單[],MATCH(SUMPRODUCT((課程清單[星期幾]=課程表[[#Headers],[星期一]])*(ROUNDDOWN($B56,10)&gt;=ROUNDDOWN(課程清單[開始時間],10))*($B56&lt;=課程清單[結束時間]),課程清單[特殊]),課程清單[特殊],0),2),0)</f>
        <v>0</v>
      </c>
      <c r="E56" s="7">
        <f>IFERROR(INDEX(課程清單[],MATCH(SUMPRODUCT((課程清單[星期幾]=課程表[[#Headers],[星期二]])*(ROUNDDOWN($B56,10)&gt;=ROUNDDOWN(課程清單[開始時間],10))*($B56&lt;=課程清單[結束時間]),課程清單[特殊]),課程清單[特殊],0),2),0)</f>
        <v>0</v>
      </c>
      <c r="F56" s="7">
        <f>IFERROR(INDEX(課程清單[],MATCH(SUMPRODUCT((課程清單[星期幾]=課程表[[#Headers],[星期三]])*(ROUNDDOWN($B56,10)&gt;=ROUNDDOWN(課程清單[開始時間],10))*($B56&lt;=課程清單[結束時間]),課程清單[特殊]),課程清單[特殊],0),2),0)</f>
        <v>0</v>
      </c>
      <c r="G56" s="7">
        <f>IFERROR(INDEX(課程清單[],MATCH(SUMPRODUCT((課程清單[星期幾]=課程表[[#Headers],[星期四]])*(ROUNDDOWN($B56,10)&gt;=ROUNDDOWN(課程清單[開始時間],10))*($B56&lt;=課程清單[結束時間]),課程清單[特殊]),課程清單[特殊],0),2),0)</f>
        <v>0</v>
      </c>
      <c r="H56" s="7">
        <f>IFERROR(INDEX(課程清單[],MATCH(SUMPRODUCT((課程清單[星期幾]=課程表[[#Headers],[星期五]])*(ROUNDDOWN($B56,10)&gt;=ROUNDDOWN(課程清單[開始時間],10))*($B56&lt;=課程清單[結束時間]),課程清單[特殊]),課程清單[特殊],0),2),0)</f>
        <v>0</v>
      </c>
      <c r="I56" s="7">
        <f>IFERROR(INDEX(課程清單[],MATCH(SUMPRODUCT((課程清單[星期幾]=課程表[[#Headers],[星期六]])*(ROUNDDOWN($B56,10)&gt;=ROUNDDOWN(課程清單[開始時間],10))*($B56&lt;=課程清單[結束時間]),課程清單[特殊]),課程清單[特殊],0),2),0)</f>
        <v>0</v>
      </c>
    </row>
  </sheetData>
  <sheetProtection selectLockedCells="1"/>
  <mergeCells count="2">
    <mergeCell ref="B1:F2"/>
    <mergeCell ref="I1:I2"/>
  </mergeCells>
  <phoneticPr fontId="1" type="noConversion"/>
  <conditionalFormatting sqref="C4:I56">
    <cfRule type="expression" dxfId="46" priority="2">
      <formula>(C4=C3)*(C$3=此星期)*(C4&lt;&gt;0)*($B4&lt;課程_結束時間)</formula>
    </cfRule>
    <cfRule type="expression" dxfId="45" priority="3">
      <formula>(C$3=此星期)*(C4&lt;&gt;0)*($B4&lt;課程_結束時間)</formula>
    </cfRule>
    <cfRule type="expression" dxfId="44" priority="6">
      <formula>(C4=C3)*(C4&lt;&gt;0)*($B4&lt;課程_結束時間)</formula>
    </cfRule>
    <cfRule type="expression" dxfId="43" priority="8">
      <formula>(C4&lt;&gt;0)*($B4&lt;課程_結束時間)</formula>
    </cfRule>
    <cfRule type="expression" dxfId="42" priority="9">
      <formula>(C$3=此星期)*($B4&lt;課程_結束時間)</formula>
    </cfRule>
    <cfRule type="expression" dxfId="41" priority="298">
      <formula>C4=0</formula>
    </cfRule>
  </conditionalFormatting>
  <conditionalFormatting sqref="B3:I3">
    <cfRule type="expression" dxfId="40" priority="4">
      <formula>(B3=此星期)*($B4&lt;課程_結束時間)</formula>
    </cfRule>
  </conditionalFormatting>
  <conditionalFormatting sqref="B4:I56">
    <cfRule type="expression" dxfId="39" priority="415">
      <formula>($B4&lt;=目前時間)*($B5&gt;=目前時間)</formula>
    </cfRule>
    <cfRule type="expression" dxfId="38" priority="416">
      <formula>(ROW(B4)&lt;ROW(INDEX($B$4:$B81,MATCH(課程_結束時間,$B$4:$B$81,1),1))+1)</formula>
    </cfRule>
    <cfRule type="expression" dxfId="37" priority="417">
      <formula>B4=B3</formula>
    </cfRule>
    <cfRule type="expression" dxfId="36" priority="418" stopIfTrue="1">
      <formula>(B4&gt;課程_結束時間)</formula>
    </cfRule>
    <cfRule type="expression" dxfId="35" priority="419">
      <formula>INDEX($B$4:$B81,MATCH(課程_結束時間,$B$4:$B$81,1),1)</formula>
    </cfRule>
  </conditionalFormatting>
  <dataValidations count="16">
    <dataValidation type="list" errorStyle="warning" allowBlank="1" showInputMessage="1" showErrorMessage="1" error="從清單中選取開始時間。選取 [取消]，然後按 ALT+向下鍵，以從下拉式清單中選取開始時間" prompt="在此儲存格中輸入課程開始時間。按 ALT+向下鍵以開啟下拉式清單，然後按 ENTER 來選取時間" sqref="G2" xr:uid="{00000000-0002-0000-0000-000000000000}">
      <formula1>"8:00 ,9:00 ,10:00 ,11:00 ,12:00 ,13:00 ,14:00 ,15:00 ,16:00 ,17:00 "</formula1>
    </dataValidation>
    <dataValidation type="list" errorStyle="warning" allowBlank="1" showInputMessage="1" showErrorMessage="1" error="從清單中選取時間間隔。選取 [取消]，然後按 ALT+向下鍵，以從下拉式清單中選取時間間隔" prompt="在此儲存格中輸入時間間隔。按 ALT+向下鍵以開啟下拉式清單，然後按 ENTER 來選取時間間隔" sqref="H2" xr:uid="{00000000-0002-0000-0000-000001000000}">
      <formula1>"15 分鐘,20 分鐘,30 分鐘,40 分鐘,45 分鐘,60 分鐘"</formula1>
    </dataValidation>
    <dataValidation allowBlank="1" showInputMessage="1" showErrorMessage="1" prompt="若要更新 [課程表]，請在儲存格 G2 中修改課程開始時間，並在儲存格 H2 中修改時間間隔。在 [課程清單] 工作表新增課程資訊。儲存格 l1 可瀏覽至 [課程清單] 工作表" sqref="A1" xr:uid="{00000000-0002-0000-0000-000002000000}"/>
    <dataValidation allowBlank="1" showInputMessage="1" showErrorMessage="1" prompt="下方的「課程表」表格會根據「課程清單」工作表中「課程清單」表格的項目自動更新。在表格結尾新增列即可延長排程" sqref="B1:F2" xr:uid="{00000000-0002-0000-0000-000003000000}"/>
    <dataValidation allowBlank="1" showInputMessage="1" showErrorMessage="1" prompt="在儲存格 G2 中輸入課程開始時間" sqref="G1" xr:uid="{00000000-0002-0000-0000-000004000000}"/>
    <dataValidation allowBlank="1" showInputMessage="1" showErrorMessage="1" prompt="在儲存格 H2 中輸入時間間隔" sqref="H1" xr:uid="{00000000-0002-0000-0000-000005000000}"/>
    <dataValidation allowBlank="1" showInputMessage="1" showErrorMessage="1" prompt="系統會使用 [課程清單] 工作表中的項目自動更新星期日的課程表" sqref="C3" xr:uid="{00000000-0002-0000-0000-000006000000}"/>
    <dataValidation allowBlank="1" showInputMessage="1" showErrorMessage="1" prompt="系統會使用 [課程清單] 工作表中的項目自動更新星期一的課程表" sqref="D3" xr:uid="{00000000-0002-0000-0000-000007000000}"/>
    <dataValidation allowBlank="1" showInputMessage="1" showErrorMessage="1" prompt="系統會使用 [課程清單] 工作表中的項目自動更新星期二的課程表" sqref="E3" xr:uid="{00000000-0002-0000-0000-000008000000}"/>
    <dataValidation allowBlank="1" showInputMessage="1" showErrorMessage="1" prompt="系統會使用 [課程清單] 工作表中的項目自動更新星期三的課程表" sqref="F3" xr:uid="{00000000-0002-0000-0000-000009000000}"/>
    <dataValidation allowBlank="1" showInputMessage="1" showErrorMessage="1" prompt="系統會使用 [課程清單] 工作表中的項目自動更新星期四的課程表" sqref="G3" xr:uid="{00000000-0002-0000-0000-00000A000000}"/>
    <dataValidation allowBlank="1" showInputMessage="1" showErrorMessage="1" prompt="系統會使用 [課程清單] 工作表中的項目自動更新星期五的課程表" sqref="H3" xr:uid="{00000000-0002-0000-0000-00000B000000}"/>
    <dataValidation allowBlank="1" showInputMessage="1" showErrorMessage="1" prompt="系統會使用 [課程清單] 工作表中的項目自動更新星期六的課程表" sqref="I3" xr:uid="{00000000-0002-0000-0000-00000C000000}"/>
    <dataValidation allowBlank="1" showInputMessage="1" showErrorMessage="1" prompt="此欄是根據儲存格 G2 中的開始時間和儲存格 H2 中的時間間隔產生" sqref="B3" xr:uid="{00000000-0002-0000-0000-00000D000000}"/>
    <dataValidation allowBlank="1" showInputMessage="1" showErrorMessage="1" prompt="在儲存格 G2 中輸入的時間會決定課程開始時間" sqref="B4" xr:uid="{00000000-0002-0000-0000-00000E000000}"/>
    <dataValidation allowBlank="1" showInputMessage="1" showErrorMessage="1" prompt="[課程清單] 工作表的瀏覽連結" sqref="I1:I2" xr:uid="{00000000-0002-0000-0000-00000F000000}"/>
  </dataValidations>
  <hyperlinks>
    <hyperlink ref="I1" location="'課程清單'!A1" tooltip="選取以瀏覽至 [課程清單] 工作表" display="Class List" xr:uid="{00000000-0004-0000-0000-000000000000}"/>
  </hyperlink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ignoredErrors>
    <ignoredError sqref="B4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2" tint="-9.9978637043366805E-2"/>
    <pageSetUpPr autoPageBreaks="0" fitToPage="1"/>
  </sheetPr>
  <dimension ref="B1:H10"/>
  <sheetViews>
    <sheetView showGridLines="0" zoomScaleNormal="100" workbookViewId="0"/>
  </sheetViews>
  <sheetFormatPr defaultColWidth="9.109375" defaultRowHeight="30" customHeight="1"/>
  <cols>
    <col min="1" max="1" width="2.77734375" style="2" customWidth="1"/>
    <col min="2" max="2" width="24.5546875" style="2" customWidth="1"/>
    <col min="3" max="3" width="15.44140625" style="2" customWidth="1"/>
    <col min="4" max="4" width="18.6640625" style="2" customWidth="1"/>
    <col min="5" max="7" width="22.44140625" style="2" customWidth="1"/>
    <col min="8" max="8" width="13.5546875" style="2" hidden="1" customWidth="1"/>
    <col min="9" max="9" width="2.77734375" style="2" customWidth="1"/>
    <col min="10" max="16384" width="9.109375" style="2"/>
  </cols>
  <sheetData>
    <row r="1" spans="2:8" ht="40.5" customHeight="1">
      <c r="B1" s="13" t="s">
        <v>11</v>
      </c>
      <c r="C1" s="13"/>
      <c r="D1" s="13"/>
      <c r="E1" s="13"/>
      <c r="F1" s="13"/>
      <c r="G1" s="15" t="s">
        <v>0</v>
      </c>
      <c r="H1" s="15"/>
    </row>
    <row r="2" spans="2:8" ht="30" customHeight="1">
      <c r="B2" s="10" t="s">
        <v>13</v>
      </c>
      <c r="C2" s="10" t="s">
        <v>18</v>
      </c>
      <c r="D2" s="10" t="s">
        <v>23</v>
      </c>
      <c r="E2" s="10" t="s">
        <v>24</v>
      </c>
      <c r="F2" s="10" t="s">
        <v>28</v>
      </c>
      <c r="G2" s="10" t="s">
        <v>29</v>
      </c>
      <c r="H2" s="10" t="s">
        <v>30</v>
      </c>
    </row>
    <row r="3" spans="2:8" ht="30" customHeight="1">
      <c r="B3" s="7" t="s">
        <v>14</v>
      </c>
      <c r="C3" s="7" t="s">
        <v>19</v>
      </c>
      <c r="D3" s="7" t="s">
        <v>3</v>
      </c>
      <c r="E3" s="7" t="s">
        <v>25</v>
      </c>
      <c r="F3" s="8">
        <v>0.54166666666666596</v>
      </c>
      <c r="G3" s="8">
        <v>0.58333333333333337</v>
      </c>
      <c r="H3" s="11">
        <f>ROW()-ROW(課程清單[[#Headers],[特殊]])</f>
        <v>1</v>
      </c>
    </row>
    <row r="4" spans="2:8" ht="30" customHeight="1">
      <c r="B4" s="7" t="s">
        <v>14</v>
      </c>
      <c r="C4" s="7" t="s">
        <v>19</v>
      </c>
      <c r="D4" s="7" t="s">
        <v>5</v>
      </c>
      <c r="E4" s="7" t="s">
        <v>25</v>
      </c>
      <c r="F4" s="8">
        <v>0.54166666666666596</v>
      </c>
      <c r="G4" s="8">
        <v>0.58333333333333337</v>
      </c>
      <c r="H4" s="11">
        <f>ROW()-ROW(課程清單[[#Headers],[特殊]])</f>
        <v>2</v>
      </c>
    </row>
    <row r="5" spans="2:8" ht="30" customHeight="1">
      <c r="B5" s="7" t="s">
        <v>15</v>
      </c>
      <c r="C5" s="7" t="s">
        <v>20</v>
      </c>
      <c r="D5" s="7" t="s">
        <v>3</v>
      </c>
      <c r="E5" s="7" t="s">
        <v>26</v>
      </c>
      <c r="F5" s="8">
        <v>0.66666666666666663</v>
      </c>
      <c r="G5" s="8">
        <v>0.70833333333333337</v>
      </c>
      <c r="H5" s="11">
        <f>ROW()-ROW(課程清單[[#Headers],[特殊]])</f>
        <v>3</v>
      </c>
    </row>
    <row r="6" spans="2:8" ht="30" customHeight="1">
      <c r="B6" s="7" t="s">
        <v>16</v>
      </c>
      <c r="C6" s="7" t="s">
        <v>21</v>
      </c>
      <c r="D6" s="7" t="s">
        <v>4</v>
      </c>
      <c r="E6" s="7" t="s">
        <v>26</v>
      </c>
      <c r="F6" s="8">
        <v>0.45833333333333331</v>
      </c>
      <c r="G6" s="8">
        <v>0.5</v>
      </c>
      <c r="H6" s="11">
        <f>ROW()-ROW(課程清單[[#Headers],[特殊]])</f>
        <v>4</v>
      </c>
    </row>
    <row r="7" spans="2:8" ht="30" customHeight="1">
      <c r="B7" s="7" t="s">
        <v>16</v>
      </c>
      <c r="C7" s="7" t="s">
        <v>21</v>
      </c>
      <c r="D7" s="7" t="s">
        <v>7</v>
      </c>
      <c r="E7" s="7" t="s">
        <v>26</v>
      </c>
      <c r="F7" s="8">
        <v>0.45833333333333287</v>
      </c>
      <c r="G7" s="8">
        <v>0.5</v>
      </c>
      <c r="H7" s="11">
        <f>ROW()-ROW(課程清單[[#Headers],[特殊]])</f>
        <v>5</v>
      </c>
    </row>
    <row r="8" spans="2:8" ht="30" customHeight="1">
      <c r="B8" s="7" t="s">
        <v>17</v>
      </c>
      <c r="C8" s="7" t="s">
        <v>22</v>
      </c>
      <c r="D8" s="7" t="s">
        <v>3</v>
      </c>
      <c r="E8" s="7" t="s">
        <v>27</v>
      </c>
      <c r="F8" s="8">
        <v>0.34027777777777773</v>
      </c>
      <c r="G8" s="8">
        <v>0.38541666666666669</v>
      </c>
      <c r="H8" s="11">
        <f>ROW()-ROW(課程清單[[#Headers],[特殊]])</f>
        <v>6</v>
      </c>
    </row>
    <row r="9" spans="2:8" ht="30" customHeight="1">
      <c r="B9" s="7" t="s">
        <v>17</v>
      </c>
      <c r="C9" s="7" t="s">
        <v>22</v>
      </c>
      <c r="D9" s="7" t="s">
        <v>5</v>
      </c>
      <c r="E9" s="7" t="s">
        <v>27</v>
      </c>
      <c r="F9" s="8">
        <v>0.34027777777777773</v>
      </c>
      <c r="G9" s="8">
        <v>0.38541666666666669</v>
      </c>
      <c r="H9" s="12">
        <f>ROW()-ROW(課程清單[[#Headers],[特殊]])</f>
        <v>7</v>
      </c>
    </row>
    <row r="10" spans="2:8" ht="30" customHeight="1">
      <c r="B10" s="7" t="s">
        <v>17</v>
      </c>
      <c r="C10" s="7" t="s">
        <v>22</v>
      </c>
      <c r="D10" s="7" t="s">
        <v>10</v>
      </c>
      <c r="E10" s="7" t="s">
        <v>27</v>
      </c>
      <c r="F10" s="8">
        <v>0.34027777777777773</v>
      </c>
      <c r="G10" s="8">
        <v>0.38541666666666669</v>
      </c>
      <c r="H10" s="12">
        <f>ROW()-ROW(課程清單[[#Headers],[特殊]])</f>
        <v>8</v>
      </c>
    </row>
  </sheetData>
  <mergeCells count="2">
    <mergeCell ref="B1:F1"/>
    <mergeCell ref="G1:H1"/>
  </mergeCells>
  <phoneticPr fontId="1" type="noConversion"/>
  <dataValidations count="10">
    <dataValidation allowBlank="1" showInputMessage="1" showErrorMessage="1" prompt="[課程表] 工作表的瀏覽連結" sqref="G1:H1" xr:uid="{00000000-0002-0000-0100-000000000000}"/>
    <dataValidation allowBlank="1" showInputMessage="1" showErrorMessage="1" prompt="在此欄中輸入課程" sqref="B2" xr:uid="{00000000-0002-0000-0100-000001000000}"/>
    <dataValidation allowBlank="1" showInputMessage="1" showErrorMessage="1" prompt="在此欄中輸入課程識別碼" sqref="C2" xr:uid="{00000000-0002-0000-0100-000002000000}"/>
    <dataValidation allowBlank="1" showInputMessage="1" showErrorMessage="1" prompt="在此欄中輸入課程的日期。在此欄的每個儲存格中，按 ALT+向下鍵以開啟下拉式清單，然後按 ENTER 來選取日期" sqref="D2" xr:uid="{00000000-0002-0000-0100-000003000000}"/>
    <dataValidation allowBlank="1" showInputMessage="1" showErrorMessage="1" prompt="在此欄中輸入課程地點" sqref="E2" xr:uid="{00000000-0002-0000-0100-000004000000}"/>
    <dataValidation allowBlank="1" showInputMessage="1" showErrorMessage="1" prompt="在此欄中輸入課程開始時間" sqref="F2" xr:uid="{00000000-0002-0000-0100-000005000000}"/>
    <dataValidation allowBlank="1" showInputMessage="1" showErrorMessage="1" prompt="在此欄中輸入課程結束時間" sqref="G2" xr:uid="{00000000-0002-0000-0100-000006000000}"/>
    <dataValidation allowBlank="1" showInputMessage="1" showErrorMessage="1" prompt="建立課程清單來更新「課程清單」表格，藉此更新「課程表」。使用表格篩選來取得特定課程或日期。儲存格 G1 會瀏覽至「課程表」" sqref="A1" xr:uid="{00000000-0002-0000-0100-000007000000}"/>
    <dataValidation allowBlank="1" showInputMessage="1" showErrorMessage="1" prompt="此清單是用於在「課程表」工作表中建立「課程表」。更新下方的「課程清單」表格，系統即會自動更新「課程表」" sqref="B1:F1" xr:uid="{00000000-0002-0000-0100-000008000000}"/>
    <dataValidation type="list" errorStyle="warning" allowBlank="1" showInputMessage="1" showErrorMessage="1" error="從清單中選取日期。選取 [取消]，然後按 ALT+向下鍵，以從下拉式清單中進行選取" sqref="D3:D10" xr:uid="{00000000-0002-0000-0100-000009000000}">
      <formula1>"星期日,星期一,星期二,星期三,星期四,星期五,星期六"</formula1>
    </dataValidation>
  </dataValidations>
  <hyperlinks>
    <hyperlink ref="G1:H1" location="'課程表'!A1" tooltip="選取以瀏覽至 [課程表] 工作表" display="Class Schedule" xr:uid="{00000000-0004-0000-0100-000000000000}"/>
  </hyperlink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9</vt:i4>
      </vt:variant>
    </vt:vector>
  </HeadingPairs>
  <TitlesOfParts>
    <vt:vector size="11" baseType="lpstr">
      <vt:lpstr>課程表</vt:lpstr>
      <vt:lpstr>課程清單</vt:lpstr>
      <vt:lpstr>課程清單!Print_Titles</vt:lpstr>
      <vt:lpstr>課程表!Print_Titles</vt:lpstr>
      <vt:lpstr>分鐘文字</vt:lpstr>
      <vt:lpstr>排程開始時間</vt:lpstr>
      <vt:lpstr>時間</vt:lpstr>
      <vt:lpstr>標題1</vt:lpstr>
      <vt:lpstr>欄標題2</vt:lpstr>
      <vt:lpstr>欄標題區域..H2.1</vt:lpstr>
      <vt:lpstr>此列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2019-07-05T13:13:59Z</dcterms:created>
  <dcterms:modified xsi:type="dcterms:W3CDTF">2019-07-05T13:13:59Z</dcterms:modified>
  <cp:version/>
</cp:coreProperties>
</file>